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omments1.xml" ContentType="application/vnd.openxmlformats-officedocument.spreadsheetml.comment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5.xml" ContentType="application/vnd.openxmlformats-officedocument.drawingml.chartshapes+xml"/>
  <Override PartName="/xl/drawings/drawing6.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7.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omments2.xml" ContentType="application/vnd.openxmlformats-officedocument.spreadsheetml.comment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66925"/>
  <mc:AlternateContent xmlns:mc="http://schemas.openxmlformats.org/markup-compatibility/2006">
    <mc:Choice Requires="x15">
      <x15ac:absPath xmlns:x15ac="http://schemas.microsoft.com/office/spreadsheetml/2010/11/ac" url="https://piie-my.sharepoint.com/personal/helen_hillebrand_piie_com/Documents/PUBS -- HH/HHillebrand/web editing/"/>
    </mc:Choice>
  </mc:AlternateContent>
  <xr:revisionPtr revIDLastSave="0" documentId="8_{4A8C4685-A6DD-4662-BC82-CD25775D1B7E}" xr6:coauthVersionLast="36" xr6:coauthVersionMax="36" xr10:uidLastSave="{00000000-0000-0000-0000-000000000000}"/>
  <bookViews>
    <workbookView xWindow="0" yWindow="0" windowWidth="12940" windowHeight="12780" firstSheet="1" activeTab="8" xr2:uid="{63BB8B2B-F8E1-4CFD-8DD2-695A3C827838}"/>
  </bookViews>
  <sheets>
    <sheet name="Table1" sheetId="9" r:id="rId1"/>
    <sheet name="Fig1 edit" sheetId="1" r:id="rId2"/>
    <sheet name="Price index" sheetId="18" r:id="rId3"/>
    <sheet name="Fig2 edit" sheetId="2" r:id="rId4"/>
    <sheet name="Earnings" sheetId="22" r:id="rId5"/>
    <sheet name="Table2" sheetId="14" r:id="rId6"/>
    <sheet name="Fig3 edit" sheetId="3" r:id="rId7"/>
    <sheet name="Employment" sheetId="17" r:id="rId8"/>
    <sheet name="Table3" sheetId="16" r:id="rId9"/>
  </sheets>
  <externalReferences>
    <externalReference r:id="rId10"/>
  </externalReferences>
  <definedNames>
    <definedName name="_xlnm._FilterDatabase" localSheetId="7" hidden="1">Employment!$A$3:$F$210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K47" i="22" l="1"/>
  <c r="K45" i="22"/>
  <c r="L49" i="22" s="1"/>
  <c r="I46" i="22" s="1"/>
  <c r="K46" i="22" s="1"/>
  <c r="L14" i="22" s="1"/>
  <c r="K44" i="22"/>
  <c r="G43" i="22"/>
  <c r="F43" i="22"/>
  <c r="E43" i="22"/>
  <c r="D43" i="22"/>
  <c r="K43" i="22" s="1"/>
  <c r="L13" i="22" s="1"/>
  <c r="K42" i="22"/>
  <c r="K41" i="22"/>
  <c r="K40" i="22"/>
  <c r="G39" i="22"/>
  <c r="F39" i="22"/>
  <c r="E39" i="22"/>
  <c r="D39" i="22"/>
  <c r="K39" i="22" s="1"/>
  <c r="L12" i="22" s="1"/>
  <c r="K38" i="22"/>
  <c r="K37" i="22"/>
  <c r="K36" i="22"/>
  <c r="E35" i="22"/>
  <c r="D35" i="22"/>
  <c r="K35" i="22" s="1"/>
  <c r="L11" i="22" s="1"/>
  <c r="K34" i="22"/>
  <c r="K33" i="22"/>
  <c r="K32" i="22"/>
  <c r="E31" i="22"/>
  <c r="D31" i="22"/>
  <c r="K31" i="22" s="1"/>
  <c r="L10" i="22" s="1"/>
  <c r="K30" i="22"/>
  <c r="K29" i="22"/>
  <c r="K28" i="22"/>
  <c r="E27" i="22"/>
  <c r="D27" i="22"/>
  <c r="K27" i="22" s="1"/>
  <c r="L9" i="22" s="1"/>
  <c r="K26" i="22"/>
  <c r="K25" i="22"/>
  <c r="K24" i="22"/>
  <c r="E23" i="22"/>
  <c r="D23" i="22"/>
  <c r="K23" i="22" s="1"/>
  <c r="L8" i="22" s="1"/>
  <c r="K22" i="22"/>
  <c r="K21" i="22"/>
  <c r="K20" i="22"/>
  <c r="E19" i="22"/>
  <c r="D19" i="22"/>
  <c r="K19" i="22" s="1"/>
  <c r="L7" i="22" s="1"/>
  <c r="K18" i="22"/>
  <c r="K17" i="22"/>
  <c r="K16" i="22"/>
  <c r="E15" i="22"/>
  <c r="K15" i="22" s="1"/>
  <c r="L6" i="22" s="1"/>
  <c r="D15" i="22"/>
  <c r="K14" i="22"/>
  <c r="K13" i="22"/>
  <c r="K12" i="22"/>
  <c r="E11" i="22"/>
  <c r="D11" i="22"/>
  <c r="K11" i="22" s="1"/>
  <c r="L5" i="22" s="1"/>
  <c r="K10" i="22"/>
  <c r="K9" i="22"/>
  <c r="K8" i="22"/>
  <c r="E7" i="22"/>
  <c r="K7" i="22" s="1"/>
  <c r="L4" i="22" s="1"/>
  <c r="D7" i="22"/>
  <c r="K6" i="22"/>
  <c r="K5" i="22"/>
  <c r="K4" i="22"/>
  <c r="F4" i="17" l="1"/>
  <c r="F5" i="17"/>
  <c r="F6" i="17"/>
  <c r="F7" i="17"/>
  <c r="F8" i="17"/>
  <c r="F9" i="17"/>
  <c r="F10" i="17"/>
  <c r="F11" i="17"/>
  <c r="F12" i="17"/>
  <c r="F13" i="17"/>
  <c r="F14" i="17"/>
  <c r="F15" i="17"/>
  <c r="F16" i="17"/>
  <c r="F17" i="17"/>
  <c r="F18" i="17"/>
  <c r="F19" i="17"/>
  <c r="F20" i="17"/>
  <c r="F21" i="17"/>
  <c r="F22" i="17"/>
  <c r="F23" i="17"/>
  <c r="F24" i="17"/>
  <c r="F25" i="17"/>
  <c r="F26" i="17"/>
  <c r="F27" i="17"/>
  <c r="F28" i="17"/>
  <c r="F29" i="17"/>
  <c r="F30" i="17"/>
  <c r="F31" i="17"/>
  <c r="F32" i="17"/>
  <c r="F33" i="17"/>
  <c r="F34" i="17"/>
  <c r="F35" i="17"/>
  <c r="F36" i="17"/>
  <c r="F37" i="17"/>
  <c r="F38" i="17"/>
  <c r="F39" i="17"/>
  <c r="F40" i="17"/>
  <c r="F41" i="17"/>
  <c r="F42" i="17"/>
  <c r="F43" i="17"/>
  <c r="F44" i="17"/>
  <c r="F45" i="17"/>
  <c r="F46" i="17"/>
  <c r="F47" i="17"/>
  <c r="F48" i="17"/>
  <c r="F49" i="17"/>
  <c r="F50" i="17"/>
  <c r="F51" i="17"/>
  <c r="F52" i="17"/>
  <c r="F53" i="17"/>
  <c r="F54" i="17"/>
  <c r="F55" i="17"/>
  <c r="F56" i="17"/>
  <c r="F57" i="17"/>
  <c r="F58" i="17"/>
  <c r="F59" i="17"/>
  <c r="F60" i="17"/>
  <c r="F61" i="17"/>
  <c r="F62" i="17"/>
  <c r="F63" i="17"/>
  <c r="F64" i="17"/>
  <c r="F65" i="17"/>
  <c r="F66" i="17"/>
  <c r="F67" i="17"/>
  <c r="F68" i="17"/>
  <c r="F69" i="17"/>
  <c r="F70" i="17"/>
  <c r="F71" i="17"/>
  <c r="F72" i="17"/>
  <c r="F73" i="17"/>
  <c r="F74" i="17"/>
  <c r="F75" i="17"/>
  <c r="F76" i="17"/>
  <c r="F77" i="17"/>
  <c r="F78" i="17"/>
  <c r="F79" i="17"/>
  <c r="F80" i="17"/>
  <c r="F81" i="17"/>
  <c r="F82" i="17"/>
  <c r="F83" i="17"/>
  <c r="F84" i="17"/>
  <c r="F85" i="17"/>
  <c r="F86" i="17"/>
  <c r="F87" i="17"/>
  <c r="K13" i="18" l="1"/>
  <c r="K14" i="18" s="1"/>
  <c r="K15" i="18" s="1"/>
  <c r="K16" i="18" s="1"/>
  <c r="K17" i="18" s="1"/>
  <c r="K18" i="18" s="1"/>
  <c r="K19" i="18" s="1"/>
  <c r="K20" i="18" s="1"/>
  <c r="K21" i="18" s="1"/>
  <c r="K22" i="18" s="1"/>
  <c r="K23" i="18" s="1"/>
  <c r="K24" i="18" s="1"/>
  <c r="K25" i="18" s="1"/>
  <c r="K26" i="18" s="1"/>
  <c r="K27" i="18" s="1"/>
  <c r="K28" i="18" s="1"/>
  <c r="K29" i="18" s="1"/>
  <c r="K30" i="18" s="1"/>
  <c r="K31" i="18" s="1"/>
  <c r="K32" i="18" s="1"/>
  <c r="K33" i="18" s="1"/>
  <c r="K34" i="18" s="1"/>
  <c r="K35" i="18" s="1"/>
  <c r="K36" i="18" s="1"/>
  <c r="K37" i="18" s="1"/>
  <c r="K38" i="18" s="1"/>
  <c r="K39" i="18" s="1"/>
  <c r="K40" i="18" s="1"/>
  <c r="K41" i="18" s="1"/>
  <c r="K42" i="18" s="1"/>
  <c r="K43" i="18" s="1"/>
  <c r="K44" i="18" s="1"/>
  <c r="K45" i="18" s="1"/>
  <c r="K46" i="18" s="1"/>
  <c r="K47" i="18" s="1"/>
  <c r="K48" i="18" s="1"/>
  <c r="K49" i="18" s="1"/>
  <c r="K50" i="18" s="1"/>
  <c r="K51" i="18" s="1"/>
  <c r="K52" i="18" s="1"/>
  <c r="K53" i="18" s="1"/>
  <c r="K54" i="18" s="1"/>
  <c r="K55" i="18" s="1"/>
  <c r="K56" i="18" s="1"/>
  <c r="K57" i="18" s="1"/>
  <c r="K58" i="18" s="1"/>
  <c r="K59" i="18" s="1"/>
  <c r="K60" i="18" s="1"/>
  <c r="K61" i="18" s="1"/>
  <c r="K62" i="18" s="1"/>
  <c r="K63" i="18" s="1"/>
  <c r="K64" i="18" s="1"/>
  <c r="K65" i="18" s="1"/>
  <c r="K66" i="18" s="1"/>
  <c r="K67" i="18" s="1"/>
  <c r="K68" i="18" s="1"/>
  <c r="K69" i="18" s="1"/>
  <c r="K70" i="18" s="1"/>
  <c r="K71" i="18" s="1"/>
  <c r="K72" i="18" s="1"/>
  <c r="K73" i="18" s="1"/>
  <c r="K74" i="18" s="1"/>
  <c r="K75" i="18" s="1"/>
  <c r="K76" i="18" s="1"/>
  <c r="K77" i="18" s="1"/>
  <c r="K78" i="18" s="1"/>
  <c r="K79" i="18" s="1"/>
  <c r="K80" i="18" s="1"/>
  <c r="K81" i="18" s="1"/>
  <c r="K82" i="18" s="1"/>
  <c r="K83" i="18" s="1"/>
  <c r="K84" i="18" s="1"/>
  <c r="K85" i="18" s="1"/>
  <c r="K86" i="18" s="1"/>
  <c r="K87" i="18" s="1"/>
  <c r="K88" i="18" s="1"/>
  <c r="K89" i="18" s="1"/>
  <c r="K90" i="18" s="1"/>
  <c r="K91" i="18" s="1"/>
  <c r="K92" i="18" s="1"/>
  <c r="K93" i="18" s="1"/>
  <c r="K94" i="18" s="1"/>
  <c r="K95" i="18" s="1"/>
  <c r="K96" i="18" s="1"/>
  <c r="K97" i="18" s="1"/>
  <c r="K98" i="18" s="1"/>
  <c r="K99" i="18" s="1"/>
  <c r="K100" i="18" s="1"/>
  <c r="K101" i="18" s="1"/>
  <c r="K102" i="18" s="1"/>
  <c r="K103" i="18" s="1"/>
  <c r="K104" i="18" s="1"/>
  <c r="K105" i="18" s="1"/>
  <c r="K106" i="18" s="1"/>
  <c r="K107" i="18" s="1"/>
  <c r="K108" i="18" s="1"/>
  <c r="K109" i="18" s="1"/>
  <c r="K110" i="18" s="1"/>
  <c r="K111" i="18" s="1"/>
  <c r="K112" i="18" s="1"/>
  <c r="K113" i="18" s="1"/>
  <c r="K114" i="18" s="1"/>
  <c r="K115" i="18" s="1"/>
  <c r="K116" i="18" s="1"/>
  <c r="K117" i="18" s="1"/>
  <c r="K118" i="18" s="1"/>
  <c r="K119" i="18" s="1"/>
  <c r="K120" i="18" s="1"/>
  <c r="K121" i="18" s="1"/>
  <c r="K122" i="18" s="1"/>
  <c r="K123" i="18" s="1"/>
  <c r="K124" i="18" s="1"/>
  <c r="K125" i="18" s="1"/>
  <c r="K126" i="18" s="1"/>
  <c r="K127" i="18" s="1"/>
  <c r="K128" i="18" s="1"/>
  <c r="K129" i="18" s="1"/>
  <c r="K130" i="18" s="1"/>
  <c r="K131" i="18" s="1"/>
  <c r="K132" i="18" s="1"/>
  <c r="K133" i="18" s="1"/>
  <c r="K134" i="18" s="1"/>
  <c r="K135" i="18" s="1"/>
  <c r="K136" i="18" s="1"/>
  <c r="K137" i="18" s="1"/>
  <c r="K138" i="18" s="1"/>
  <c r="K139" i="18" s="1"/>
  <c r="K140" i="18" s="1"/>
  <c r="K141" i="18" s="1"/>
  <c r="K142" i="18" s="1"/>
  <c r="E13" i="18"/>
  <c r="E14" i="18" s="1"/>
  <c r="E15" i="18" s="1"/>
  <c r="E16" i="18" s="1"/>
  <c r="E17" i="18" s="1"/>
  <c r="E18" i="18" s="1"/>
  <c r="E19" i="18" s="1"/>
  <c r="E20" i="18" s="1"/>
  <c r="E21" i="18" s="1"/>
  <c r="E22" i="18" s="1"/>
  <c r="E23" i="18" s="1"/>
  <c r="E24" i="18" s="1"/>
  <c r="E25" i="18" s="1"/>
  <c r="E26" i="18" s="1"/>
  <c r="E27" i="18" s="1"/>
  <c r="E28" i="18" s="1"/>
  <c r="E29" i="18" s="1"/>
  <c r="E30" i="18" s="1"/>
  <c r="E31" i="18" s="1"/>
  <c r="E32" i="18" s="1"/>
  <c r="E33" i="18" s="1"/>
  <c r="E34" i="18" s="1"/>
  <c r="E35" i="18" s="1"/>
  <c r="E36" i="18" s="1"/>
  <c r="E37" i="18" s="1"/>
  <c r="E38" i="18" s="1"/>
  <c r="E39" i="18" s="1"/>
  <c r="E40" i="18" s="1"/>
  <c r="E41" i="18" s="1"/>
  <c r="E42" i="18" s="1"/>
  <c r="E43" i="18" s="1"/>
  <c r="E44" i="18" s="1"/>
  <c r="E45" i="18" s="1"/>
  <c r="E46" i="18" s="1"/>
  <c r="E47" i="18" s="1"/>
  <c r="E48" i="18" s="1"/>
  <c r="E49" i="18" s="1"/>
  <c r="E50" i="18" s="1"/>
  <c r="E51" i="18" s="1"/>
  <c r="E52" i="18" s="1"/>
  <c r="E53" i="18" s="1"/>
  <c r="E54" i="18" s="1"/>
  <c r="E55" i="18" s="1"/>
  <c r="E56" i="18" s="1"/>
  <c r="E57" i="18" s="1"/>
  <c r="E58" i="18" s="1"/>
  <c r="E59" i="18" s="1"/>
  <c r="E60" i="18" s="1"/>
  <c r="E61" i="18" s="1"/>
  <c r="E62" i="18" s="1"/>
  <c r="E63" i="18" s="1"/>
  <c r="E64" i="18" s="1"/>
  <c r="E65" i="18" s="1"/>
  <c r="E66" i="18" s="1"/>
  <c r="E67" i="18" s="1"/>
  <c r="E68" i="18" s="1"/>
  <c r="E69" i="18" s="1"/>
  <c r="E70" i="18" s="1"/>
  <c r="E71" i="18" s="1"/>
  <c r="E72" i="18" s="1"/>
  <c r="E73" i="18" s="1"/>
  <c r="E74" i="18" s="1"/>
  <c r="E75" i="18" s="1"/>
  <c r="E76" i="18" s="1"/>
  <c r="E77" i="18" s="1"/>
  <c r="E78" i="18" s="1"/>
  <c r="E79" i="18" s="1"/>
  <c r="E80" i="18" s="1"/>
  <c r="E81" i="18" s="1"/>
  <c r="E82" i="18" s="1"/>
  <c r="E83" i="18" s="1"/>
  <c r="E84" i="18" s="1"/>
  <c r="E85" i="18" s="1"/>
  <c r="E86" i="18" s="1"/>
  <c r="E87" i="18" s="1"/>
  <c r="E88" i="18" s="1"/>
  <c r="E89" i="18" s="1"/>
  <c r="E90" i="18" s="1"/>
  <c r="E91" i="18" s="1"/>
  <c r="E92" i="18" s="1"/>
  <c r="E93" i="18" s="1"/>
  <c r="E94" i="18" s="1"/>
  <c r="E95" i="18" s="1"/>
  <c r="E96" i="18" s="1"/>
  <c r="E97" i="18" s="1"/>
  <c r="E98" i="18" s="1"/>
  <c r="E99" i="18" s="1"/>
  <c r="E100" i="18" s="1"/>
  <c r="E101" i="18" s="1"/>
  <c r="E102" i="18" s="1"/>
  <c r="E103" i="18" s="1"/>
  <c r="E104" i="18" s="1"/>
  <c r="E105" i="18" s="1"/>
  <c r="E106" i="18" s="1"/>
  <c r="E107" i="18" s="1"/>
  <c r="E108" i="18" s="1"/>
  <c r="E109" i="18" s="1"/>
  <c r="E110" i="18" s="1"/>
  <c r="E111" i="18" s="1"/>
  <c r="E112" i="18" s="1"/>
  <c r="E113" i="18" s="1"/>
  <c r="E114" i="18" s="1"/>
  <c r="E115" i="18" s="1"/>
  <c r="E116" i="18" s="1"/>
  <c r="E117" i="18" s="1"/>
  <c r="E118" i="18" s="1"/>
  <c r="E119" i="18" s="1"/>
  <c r="E120" i="18" s="1"/>
  <c r="E121" i="18" s="1"/>
  <c r="E122" i="18" s="1"/>
  <c r="E123" i="18" s="1"/>
  <c r="E124" i="18" s="1"/>
  <c r="E125" i="18" s="1"/>
  <c r="E126" i="18" s="1"/>
  <c r="E127" i="18" s="1"/>
  <c r="E128" i="18" s="1"/>
  <c r="E129" i="18" s="1"/>
  <c r="E130" i="18" s="1"/>
  <c r="E131" i="18" s="1"/>
  <c r="E132" i="18" s="1"/>
  <c r="E133" i="18" s="1"/>
  <c r="E134" i="18" s="1"/>
  <c r="E135" i="18" s="1"/>
  <c r="E136" i="18" s="1"/>
  <c r="E137" i="18" s="1"/>
  <c r="E138" i="18" s="1"/>
  <c r="E139" i="18" s="1"/>
  <c r="E140" i="18" s="1"/>
  <c r="E141" i="18" s="1"/>
  <c r="E142" i="18" s="1"/>
  <c r="F210" i="17"/>
  <c r="F209" i="17"/>
  <c r="F208" i="17"/>
  <c r="F207" i="17"/>
  <c r="F206" i="17"/>
  <c r="F205" i="17"/>
  <c r="F204" i="17"/>
  <c r="F203" i="17"/>
  <c r="F202" i="17"/>
  <c r="F201" i="17"/>
  <c r="F200" i="17"/>
  <c r="F199" i="17"/>
  <c r="F198" i="17"/>
  <c r="F197" i="17"/>
  <c r="F196" i="17"/>
  <c r="F195" i="17"/>
  <c r="F194" i="17"/>
  <c r="F193" i="17"/>
  <c r="F192" i="17"/>
  <c r="F191" i="17"/>
  <c r="F190" i="17"/>
  <c r="F189" i="17"/>
  <c r="F188" i="17"/>
  <c r="F187" i="17"/>
  <c r="F186" i="17"/>
  <c r="F185" i="17"/>
  <c r="F184" i="17"/>
  <c r="F183" i="17"/>
  <c r="F182" i="17"/>
  <c r="F181" i="17"/>
  <c r="F180" i="17"/>
  <c r="F179" i="17"/>
  <c r="F178" i="17"/>
  <c r="F177" i="17"/>
  <c r="F176" i="17"/>
  <c r="F175" i="17"/>
  <c r="F174" i="17"/>
  <c r="F173" i="17"/>
  <c r="F172" i="17"/>
  <c r="F171" i="17"/>
  <c r="F170" i="17"/>
  <c r="F169" i="17"/>
  <c r="F168" i="17"/>
  <c r="F167" i="17"/>
  <c r="F166" i="17"/>
  <c r="F165" i="17"/>
  <c r="F164" i="17"/>
  <c r="F163" i="17"/>
  <c r="F162" i="17"/>
  <c r="F161" i="17"/>
  <c r="F160" i="17"/>
  <c r="F159" i="17"/>
  <c r="F158" i="17"/>
  <c r="F157" i="17"/>
  <c r="F156" i="17"/>
  <c r="F155" i="17"/>
  <c r="F154" i="17"/>
  <c r="F153" i="17"/>
  <c r="F152" i="17"/>
  <c r="F151" i="17"/>
  <c r="F150" i="17"/>
  <c r="F149" i="17"/>
  <c r="F148" i="17"/>
  <c r="F147" i="17"/>
  <c r="F146" i="17"/>
  <c r="F145" i="17"/>
  <c r="F144" i="17"/>
  <c r="F143" i="17"/>
  <c r="F142" i="17"/>
  <c r="F141" i="17"/>
  <c r="F140" i="17"/>
  <c r="F139" i="17"/>
  <c r="F138" i="17"/>
  <c r="F137" i="17"/>
  <c r="F136" i="17"/>
  <c r="F135" i="17"/>
  <c r="F134" i="17"/>
  <c r="F133" i="17"/>
  <c r="F132" i="17"/>
  <c r="F131" i="17"/>
  <c r="F130" i="17"/>
  <c r="F129" i="17"/>
  <c r="F128" i="17"/>
  <c r="F127" i="17"/>
  <c r="F126" i="17"/>
  <c r="F125" i="17"/>
  <c r="F124" i="17"/>
  <c r="F123" i="17"/>
  <c r="F122" i="17"/>
  <c r="F121" i="17"/>
  <c r="F120" i="17"/>
  <c r="F119" i="17"/>
  <c r="F118" i="17"/>
  <c r="F117" i="17"/>
  <c r="F116" i="17"/>
  <c r="F115" i="17"/>
  <c r="F114" i="17"/>
  <c r="F113" i="17"/>
  <c r="F112" i="17"/>
  <c r="F111" i="17"/>
  <c r="F110" i="17"/>
  <c r="F109" i="17"/>
  <c r="F108" i="17"/>
  <c r="F107" i="17"/>
  <c r="F106" i="17"/>
  <c r="F105" i="17"/>
  <c r="F104" i="17"/>
  <c r="F103" i="17"/>
  <c r="F102" i="17"/>
  <c r="F101" i="17"/>
  <c r="F100" i="17"/>
  <c r="F99" i="17"/>
  <c r="F98" i="17"/>
  <c r="F97" i="17"/>
  <c r="F96" i="17"/>
  <c r="F95" i="17"/>
  <c r="F94" i="17"/>
  <c r="F93" i="17"/>
  <c r="F92" i="17"/>
  <c r="F91" i="17"/>
  <c r="F90" i="17"/>
  <c r="F89" i="17"/>
  <c r="F88" i="1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D139" authorId="0" shapeId="0" xr:uid="{27758BE8-0603-414B-892C-B07F06EA2456}">
      <text>
        <r>
          <rPr>
            <sz val="11"/>
            <color indexed="8"/>
            <rFont val="Calibri"/>
            <family val="2"/>
            <scheme val="minor"/>
          </rPr>
          <t xml:space="preserve">*  Preliminary. All indexes are subject to revision four months after original publication.
</t>
        </r>
      </text>
    </comment>
    <comment ref="J139" authorId="0" shapeId="0" xr:uid="{AE7ACC61-EFB4-4E30-BD6E-3C6F22624526}">
      <text>
        <r>
          <rPr>
            <sz val="11"/>
            <color indexed="8"/>
            <rFont val="Calibri"/>
            <family val="2"/>
            <scheme val="minor"/>
          </rPr>
          <t xml:space="preserve">*  Revised.
</t>
        </r>
      </text>
    </comment>
    <comment ref="D140" authorId="0" shapeId="0" xr:uid="{7FB5AD70-0426-4711-A0AE-DDC657A07596}">
      <text>
        <r>
          <rPr>
            <sz val="11"/>
            <color indexed="8"/>
            <rFont val="Calibri"/>
            <family val="2"/>
            <scheme val="minor"/>
          </rPr>
          <t xml:space="preserve">*  Preliminary. All indexes are subject to revision four months after original publication.
</t>
        </r>
      </text>
    </comment>
    <comment ref="J140" authorId="0" shapeId="0" xr:uid="{0FDB39A6-1DA6-4EAA-B5B8-85FB138F0462}">
      <text>
        <r>
          <rPr>
            <sz val="11"/>
            <color indexed="8"/>
            <rFont val="Calibri"/>
            <family val="2"/>
            <scheme val="minor"/>
          </rPr>
          <t xml:space="preserve">*  Revised.
</t>
        </r>
      </text>
    </comment>
    <comment ref="D141" authorId="0" shapeId="0" xr:uid="{E32049CD-E9A9-4AA0-B20B-5CF58F658B8C}">
      <text>
        <r>
          <rPr>
            <sz val="11"/>
            <color indexed="8"/>
            <rFont val="Calibri"/>
            <family val="2"/>
            <scheme val="minor"/>
          </rPr>
          <t xml:space="preserve">*  Preliminary. All indexes are subject to revision four months after original publication.
</t>
        </r>
      </text>
    </comment>
    <comment ref="J141" authorId="0" shapeId="0" xr:uid="{03A6071E-6A41-4A89-9C5F-46EE8F85923A}">
      <text>
        <r>
          <rPr>
            <sz val="11"/>
            <color indexed="8"/>
            <rFont val="Calibri"/>
            <family val="2"/>
            <scheme val="minor"/>
          </rPr>
          <t xml:space="preserve">*  Revised.
</t>
        </r>
      </text>
    </comment>
    <comment ref="D142" authorId="0" shapeId="0" xr:uid="{F1C4236C-E99D-4468-BF5B-9C3ADEB4D01D}">
      <text>
        <r>
          <rPr>
            <sz val="11"/>
            <color indexed="8"/>
            <rFont val="Calibri"/>
            <family val="2"/>
            <scheme val="minor"/>
          </rPr>
          <t xml:space="preserve">*  Preliminary. All indexes are subject to revision four months after original publication.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D208" authorId="0" shapeId="0" xr:uid="{F73D12C7-6270-4948-A221-616368CCC4DB}">
      <text>
        <r>
          <rPr>
            <sz val="11"/>
            <color indexed="8"/>
            <rFont val="Calibri"/>
            <family val="2"/>
            <scheme val="minor"/>
          </rPr>
          <t xml:space="preserve">*  Preliminary.
</t>
        </r>
      </text>
    </comment>
    <comment ref="E208" authorId="0" shapeId="0" xr:uid="{D4ACA788-A2C6-4911-8073-42E7C5EE3586}">
      <text>
        <r>
          <rPr>
            <sz val="11"/>
            <color indexed="8"/>
            <rFont val="Calibri"/>
            <family val="2"/>
            <scheme val="minor"/>
          </rPr>
          <t xml:space="preserve">*  Preliminary.
</t>
        </r>
      </text>
    </comment>
    <comment ref="D209" authorId="0" shapeId="0" xr:uid="{011D2342-F958-4B56-9292-F9875C92A99E}">
      <text>
        <r>
          <rPr>
            <sz val="11"/>
            <color indexed="8"/>
            <rFont val="Calibri"/>
            <family val="2"/>
            <scheme val="minor"/>
          </rPr>
          <t xml:space="preserve">*  Preliminary.
</t>
        </r>
      </text>
    </comment>
    <comment ref="E209" authorId="0" shapeId="0" xr:uid="{39190806-E379-40FE-9A77-60CBEB66DA16}">
      <text>
        <r>
          <rPr>
            <sz val="11"/>
            <color indexed="8"/>
            <rFont val="Calibri"/>
            <family val="2"/>
            <scheme val="minor"/>
          </rPr>
          <t xml:space="preserve">*  Preliminary.
</t>
        </r>
      </text>
    </comment>
    <comment ref="D210" authorId="0" shapeId="0" xr:uid="{82C23DD1-D551-44D5-80A4-F8E2BCE32B9B}">
      <text>
        <r>
          <rPr>
            <sz val="11"/>
            <color indexed="8"/>
            <rFont val="Calibri"/>
            <family val="2"/>
            <scheme val="minor"/>
          </rPr>
          <t xml:space="preserve">*  Preliminary.
</t>
        </r>
      </text>
    </comment>
    <comment ref="E210" authorId="0" shapeId="0" xr:uid="{0D2630E4-5DD4-4F02-AC5B-40AEF0A8DC12}">
      <text>
        <r>
          <rPr>
            <sz val="11"/>
            <color indexed="8"/>
            <rFont val="Calibri"/>
            <family val="2"/>
            <scheme val="minor"/>
          </rPr>
          <t xml:space="preserve">*  Preliminary.
</t>
        </r>
      </text>
    </comment>
  </commentList>
</comments>
</file>

<file path=xl/sharedStrings.xml><?xml version="1.0" encoding="utf-8"?>
<sst xmlns="http://schemas.openxmlformats.org/spreadsheetml/2006/main" count="929" uniqueCount="177">
  <si>
    <t>Observations</t>
  </si>
  <si>
    <t/>
  </si>
  <si>
    <t>(1)</t>
  </si>
  <si>
    <t>Constant</t>
  </si>
  <si>
    <t>R-squared</t>
  </si>
  <si>
    <t>Year</t>
  </si>
  <si>
    <t>(2)</t>
  </si>
  <si>
    <t>42</t>
  </si>
  <si>
    <t>26</t>
  </si>
  <si>
    <t>Log producer price index</t>
  </si>
  <si>
    <t>Log manufacturing output</t>
  </si>
  <si>
    <t>Log crude steel production</t>
  </si>
  <si>
    <t>Log firm earnings</t>
  </si>
  <si>
    <t>-0.00214***</t>
  </si>
  <si>
    <t>41</t>
  </si>
  <si>
    <t>0.33</t>
  </si>
  <si>
    <t>Quarterly time</t>
  </si>
  <si>
    <t>0.17***</t>
  </si>
  <si>
    <t>(0.06)</t>
  </si>
  <si>
    <t>(0.00)</t>
  </si>
  <si>
    <t>0.21</t>
  </si>
  <si>
    <t>0.64</t>
  </si>
  <si>
    <t>11.77***</t>
  </si>
  <si>
    <t>(0.65)</t>
  </si>
  <si>
    <r>
      <t>2018</t>
    </r>
    <r>
      <rPr>
        <vertAlign val="superscript"/>
        <sz val="11"/>
        <color theme="1"/>
        <rFont val="Calibri"/>
        <family val="2"/>
        <scheme val="minor"/>
      </rPr>
      <t>c</t>
    </r>
  </si>
  <si>
    <t xml:space="preserve">https://piie.com/blogs/trade-investment-policy-watch/trumps-steel-and-aluminum-tariffs-are-counterproductive-here-are </t>
  </si>
  <si>
    <t>Link to Chad Bow (2018)</t>
  </si>
  <si>
    <t>All Employees in Private NAICS 3311 Iron and steel mills and ferroalloy mfg</t>
  </si>
  <si>
    <t xml:space="preserve">All Employees in Private NAICS 3312 Steel product mfg. from purchased steel </t>
  </si>
  <si>
    <t>Total employment in steel industry</t>
  </si>
  <si>
    <t>M01</t>
  </si>
  <si>
    <t>M02</t>
  </si>
  <si>
    <t>M03</t>
  </si>
  <si>
    <t>M04</t>
  </si>
  <si>
    <t>M05</t>
  </si>
  <si>
    <t>M06</t>
  </si>
  <si>
    <t>M07</t>
  </si>
  <si>
    <t>M08</t>
  </si>
  <si>
    <t>M09</t>
  </si>
  <si>
    <t>M10</t>
  </si>
  <si>
    <t>M11</t>
  </si>
  <si>
    <t>M12</t>
  </si>
  <si>
    <t>Source: US Bureau of Labor Statistic, Quarterly Census of Employment and Wages.</t>
  </si>
  <si>
    <t>Note: The data is sum of employees in NAICS 3311 Iron and steel manufacturing</t>
  </si>
  <si>
    <t>PPI Industry Data</t>
  </si>
  <si>
    <t>Import/Export Price Indexes</t>
  </si>
  <si>
    <t>Original Data Value</t>
  </si>
  <si>
    <t>Series Id:</t>
  </si>
  <si>
    <t>PCU3311--3311--</t>
  </si>
  <si>
    <t>EIUIZ3311</t>
  </si>
  <si>
    <t>Series Title:</t>
  </si>
  <si>
    <t>PPI industry group data for Iron &amp; steel mills &amp; ferroalloy mfg, not seasonally adjusted</t>
  </si>
  <si>
    <t>Not Seasonally Adjusted</t>
  </si>
  <si>
    <t>Industry:</t>
  </si>
  <si>
    <t>Iron &amp; steel mills &amp; ferroalloy mfg</t>
  </si>
  <si>
    <t>Monthly import price index for NAICS 3311, Iron and steel mills and ferroalloy manufacturing, not seasonally adjusted</t>
  </si>
  <si>
    <t>Product:</t>
  </si>
  <si>
    <t>Index Type:</t>
  </si>
  <si>
    <t>NAICS Import Indexes</t>
  </si>
  <si>
    <t>Item:</t>
  </si>
  <si>
    <t>Iron and steel mills and ferroalloy manufacturing</t>
  </si>
  <si>
    <t>Base Date:</t>
  </si>
  <si>
    <t>200312</t>
  </si>
  <si>
    <t>Base Period:</t>
  </si>
  <si>
    <t>December 2005=100</t>
  </si>
  <si>
    <t>Years:</t>
  </si>
  <si>
    <t>2008 to 2018</t>
  </si>
  <si>
    <t>Series ID</t>
  </si>
  <si>
    <t>Period</t>
  </si>
  <si>
    <t>Value</t>
  </si>
  <si>
    <t>US Producer Price Index</t>
  </si>
  <si>
    <t>Quarterly earnings of publicly traded US steel firms ($ Million)</t>
  </si>
  <si>
    <t>US steel</t>
  </si>
  <si>
    <t>AK steel</t>
  </si>
  <si>
    <t>Steel Dynamics, Inc.</t>
  </si>
  <si>
    <t>Nucor</t>
  </si>
  <si>
    <t>Commercial Metals</t>
  </si>
  <si>
    <t>Carpenter Technology</t>
  </si>
  <si>
    <t>Arcelomittal*</t>
  </si>
  <si>
    <t>Friedman industries inc</t>
  </si>
  <si>
    <t>Total</t>
  </si>
  <si>
    <t>Quarterly</t>
  </si>
  <si>
    <t>1Q2008</t>
  </si>
  <si>
    <t>2Q2008</t>
  </si>
  <si>
    <t>3Q2008</t>
  </si>
  <si>
    <t>4Q2008</t>
  </si>
  <si>
    <t>1Q2009</t>
  </si>
  <si>
    <t>2Q2009</t>
  </si>
  <si>
    <t>3Q2009</t>
  </si>
  <si>
    <t>4Q2009</t>
  </si>
  <si>
    <t>1Q2010</t>
  </si>
  <si>
    <t>2Q2010</t>
  </si>
  <si>
    <t>3Q2010</t>
  </si>
  <si>
    <t>4Q2010</t>
  </si>
  <si>
    <t>1Q2011</t>
  </si>
  <si>
    <t>Annual</t>
  </si>
  <si>
    <t>2Q2011</t>
  </si>
  <si>
    <t>3Q2011</t>
  </si>
  <si>
    <t>4Q2011</t>
  </si>
  <si>
    <t>1Q2012</t>
  </si>
  <si>
    <t>2Q2012</t>
  </si>
  <si>
    <t>3Q2012</t>
  </si>
  <si>
    <t>4Q2012</t>
  </si>
  <si>
    <t>1Q2013</t>
  </si>
  <si>
    <t>2Q2013</t>
  </si>
  <si>
    <t>3Q2013</t>
  </si>
  <si>
    <t>4Q2013</t>
  </si>
  <si>
    <t>1Q2014</t>
  </si>
  <si>
    <t>2Q2014</t>
  </si>
  <si>
    <t>3Q2014</t>
  </si>
  <si>
    <t>4Q2014</t>
  </si>
  <si>
    <t>1Q2015</t>
  </si>
  <si>
    <t>2Q2015</t>
  </si>
  <si>
    <t>US steel, AK steel, Steel dynamics, Nucor, Commercial Metals, Carpenter Technology, Arcelomittal, and Friedman Industries Inc.</t>
  </si>
  <si>
    <t>3Q2015</t>
  </si>
  <si>
    <t>4Q2015</t>
  </si>
  <si>
    <t>1Q2016</t>
  </si>
  <si>
    <t>2Q2016</t>
  </si>
  <si>
    <t>3Q2016</t>
  </si>
  <si>
    <t>4Q2016</t>
  </si>
  <si>
    <t>1Q2017</t>
  </si>
  <si>
    <t>2Q2017</t>
  </si>
  <si>
    <t>3Q2017</t>
  </si>
  <si>
    <t>4Q2017</t>
  </si>
  <si>
    <t>1Q2018</t>
  </si>
  <si>
    <t>2Q2018</t>
  </si>
  <si>
    <t>3Q2018</t>
  </si>
  <si>
    <t>4Q2018</t>
  </si>
  <si>
    <t>Source: Financial reports of each firm; quarterly average exchange rate from Fedral Reserve Bank of ST. Louis.</t>
  </si>
  <si>
    <t>*Quarterly data of Arcelomittal is based of half year figures. 3Q2018 earnings for Arcelor is estimated as the same percentage increase in total firms earning.</t>
  </si>
  <si>
    <t>Note: earnings are earnings before income taxes.</t>
  </si>
  <si>
    <t>Gerdau S.A.**</t>
  </si>
  <si>
    <t>Gerdau S.A. **</t>
  </si>
  <si>
    <t>**Gerdau S.A. values are based on Real, which is converted into US dollar using quarterly average exchange rates.</t>
  </si>
  <si>
    <t>Board of Governors of the Federal Reserve System (US), Brazil / U.S. Foreign Exchange Rate [DEXBZUS], retrieved from FRED, Federal Reserve Bank of St. Louis; https://fred.stlouisfed.org/series/DEXBZUS, November 16, 2018.</t>
  </si>
  <si>
    <t>https://fred.stlouisfed.org/series/DEXBZUS</t>
  </si>
  <si>
    <t>Figure 1 US steel producer price index versus US steel importer price index 
(Jan 2008=100)</t>
  </si>
  <si>
    <t>NAICS = North America Industry Classification System.</t>
  </si>
  <si>
    <r>
      <rPr>
        <i/>
        <sz val="11"/>
        <color theme="1"/>
        <rFont val="Calibri"/>
        <family val="2"/>
        <scheme val="minor"/>
      </rPr>
      <t>Source</t>
    </r>
    <r>
      <rPr>
        <sz val="11"/>
        <color theme="1"/>
        <rFont val="Calibri"/>
        <family val="2"/>
        <scheme val="minor"/>
      </rPr>
      <t>: US Bureau of Labor Statistics, Inflation and Prices.</t>
    </r>
  </si>
  <si>
    <t>US producer price Index</t>
  </si>
  <si>
    <t>US import price index</t>
  </si>
  <si>
    <t>Note: US producer price index (PPI) is based on industry group data for iron and steel mills and ferroalloy manufacturing, not seasonally adjusted. Monthly import price index is based on NAICS 3311, iron and steel mills and ferroalloy manufacturing, not seasonally adjusted. The majority of prices used in calculating import price indexes are quoted FOB (Free on Board) Foreign Port. Duty is not included.</t>
  </si>
  <si>
    <t>Figure 3 Total employment in US steel industry</t>
  </si>
  <si>
    <t>NAICS = North America Industry Classification System</t>
  </si>
  <si>
    <t>Note: The data are sum of employees in NAICS 3311 Iron and steel manufacturing and in NAICS 3312 Steel product manufacturing from purchased steel. NAICS 3311 and 3312 are covered by Section 232 steel measures.</t>
  </si>
  <si>
    <t xml:space="preserve">b. Total steel imports include Harmonized Tariff System (HTS) 72 and 73. HTS72 covers basic steel and HTS73 covers steel products. </t>
  </si>
  <si>
    <t>c. Annualized values are based on January–September data that shows steel imports covered by Section 232 tariffs or quotas.</t>
  </si>
  <si>
    <r>
      <rPr>
        <i/>
        <sz val="11"/>
        <color theme="1"/>
        <rFont val="Calibri"/>
        <family val="2"/>
        <scheme val="minor"/>
      </rPr>
      <t>Sources</t>
    </r>
    <r>
      <rPr>
        <sz val="11"/>
        <color theme="1"/>
        <rFont val="Calibri"/>
        <family val="2"/>
        <scheme val="minor"/>
      </rPr>
      <t>: Chad Bown (2018); US Department of Commerce, Enforcement and Compliance; US ITC Dataweb.</t>
    </r>
  </si>
  <si>
    <t>Table 2 Earning and production regression analysis</t>
  </si>
  <si>
    <r>
      <t>Steel imports covered by temporary trade barriers</t>
    </r>
    <r>
      <rPr>
        <b/>
        <vertAlign val="superscript"/>
        <sz val="11"/>
        <color theme="1"/>
        <rFont val="Calibri"/>
        <family val="2"/>
        <scheme val="minor"/>
      </rPr>
      <t>a</t>
    </r>
    <r>
      <rPr>
        <b/>
        <sz val="11"/>
        <color theme="1"/>
        <rFont val="Calibri"/>
        <family val="2"/>
        <scheme val="minor"/>
      </rPr>
      <t xml:space="preserve">
</t>
    </r>
    <r>
      <rPr>
        <sz val="11"/>
        <color theme="1"/>
        <rFont val="Calibri"/>
        <family val="2"/>
        <scheme val="minor"/>
      </rPr>
      <t>(percent)</t>
    </r>
  </si>
  <si>
    <r>
      <t xml:space="preserve">Steel imports covered by Section 232 measures
</t>
    </r>
    <r>
      <rPr>
        <sz val="11"/>
        <color theme="1"/>
        <rFont val="Calibri"/>
        <family val="2"/>
        <scheme val="minor"/>
      </rPr>
      <t>(billions of dollars)</t>
    </r>
  </si>
  <si>
    <r>
      <t>Total steel imports</t>
    </r>
    <r>
      <rPr>
        <b/>
        <vertAlign val="superscript"/>
        <sz val="11"/>
        <color theme="1"/>
        <rFont val="Calibri"/>
        <family val="2"/>
        <scheme val="minor"/>
      </rPr>
      <t>b</t>
    </r>
    <r>
      <rPr>
        <b/>
        <sz val="11"/>
        <color theme="1"/>
        <rFont val="Calibri"/>
        <family val="2"/>
        <scheme val="minor"/>
      </rPr>
      <t xml:space="preserve">
</t>
    </r>
    <r>
      <rPr>
        <sz val="11"/>
        <color theme="1"/>
        <rFont val="Calibri"/>
        <family val="2"/>
        <scheme val="minor"/>
      </rPr>
      <t>(billions of dollars)</t>
    </r>
  </si>
  <si>
    <t>Variables</t>
  </si>
  <si>
    <t>Table 3 Employment regression analysis</t>
  </si>
  <si>
    <r>
      <rPr>
        <i/>
        <sz val="11"/>
        <rFont val="Calibri"/>
        <family val="2"/>
      </rPr>
      <t>Sources</t>
    </r>
    <r>
      <rPr>
        <sz val="11"/>
        <rFont val="Calibri"/>
        <family val="2"/>
      </rPr>
      <t>: World Steel Association; US Bureau of Labor Statistics.</t>
    </r>
  </si>
  <si>
    <t>Log employment</t>
  </si>
  <si>
    <r>
      <rPr>
        <i/>
        <sz val="11"/>
        <color theme="1"/>
        <rFont val="Calibri"/>
        <family val="2"/>
        <scheme val="minor"/>
      </rPr>
      <t>Source:</t>
    </r>
    <r>
      <rPr>
        <sz val="11"/>
        <color theme="1"/>
        <rFont val="Calibri"/>
        <family val="2"/>
        <scheme val="minor"/>
      </rPr>
      <t xml:space="preserve"> US Bureau of Labor Statistic, Quarterly Census of Employment and Wages.</t>
    </r>
  </si>
  <si>
    <t>(0.14)</t>
  </si>
  <si>
    <t>0.71***</t>
  </si>
  <si>
    <t>1.46***</t>
  </si>
  <si>
    <t>(0.35)</t>
  </si>
  <si>
    <t>-5.97*</t>
  </si>
  <si>
    <t>(3.16)</t>
  </si>
  <si>
    <t>-38.85**</t>
  </si>
  <si>
    <t>(15.65)</t>
  </si>
  <si>
    <t>4.60***</t>
  </si>
  <si>
    <t>(1.52)</t>
  </si>
  <si>
    <r>
      <t xml:space="preserve">Sources: </t>
    </r>
    <r>
      <rPr>
        <sz val="11"/>
        <color theme="1"/>
        <rFont val="Calibri"/>
        <family val="2"/>
        <scheme val="minor"/>
      </rPr>
      <t>10-Q reports of selected US steel firms.</t>
    </r>
  </si>
  <si>
    <r>
      <rPr>
        <i/>
        <sz val="12"/>
        <rFont val="Calibri"/>
        <family val="2"/>
      </rPr>
      <t>Sources</t>
    </r>
    <r>
      <rPr>
        <sz val="12"/>
        <rFont val="Calibri"/>
        <family val="2"/>
      </rPr>
      <t>: World Steel Association; US Bureau of Labor Statistics; US Bureau of Economic Analysis; 10-Q reports of 8 US steel firms.</t>
    </r>
  </si>
  <si>
    <t>a. Steel products includes the same products subject to Section 232 measures. Trade barriers include anti-dumping duties, countervailing duties, and safeguards. The 2017 levels of US steel imports covered by temporary trade barriers was $29 billion.</t>
  </si>
  <si>
    <t xml:space="preserve">Note: For simplicity, variables are assumed as trend stationary. Robust standard errors in parentheses. </t>
  </si>
  <si>
    <t>Note: The figure covers eight US steel firms: US Steel, AK Steel, Steel dynamics, Nucor, Commercial Metals, Carpenter Technology, ArcelorMittal, and Friedman Industries Inc. Quarterly data of ArcelorMittal is estimated based on half year figures. Earnings of ArcelorMittal in third quarter of 2018 are calculated based on Q2 quarterly growth of total earnings of all eight firms. The steel production of the eight firms accounts for more than 70 percent of total US steel production.</t>
  </si>
  <si>
    <t>Figure 2 Quarterly pre-tax earnings of publicly traded US steel firms</t>
  </si>
  <si>
    <t xml:space="preserve">Table 1 US steel imports covered by trade remedies </t>
  </si>
  <si>
    <t>Note: For simplicity, variables are assumed as trend stationary. The number of observations for regression (1) was reduced due to negative firm earnings. A time variable is included in the regression (1) and (2), but dropped in the table since the coefficient was insignificant. In supplementary analysis, not shown, the regression coefficient suggests that a 10 percent increase in production is associated with a 11 percent increase in revenues. Robust standard errors appear in parentheses.</t>
  </si>
  <si>
    <t>*** p&lt;0.01, ** p&lt;0.05, where p indicates the probability that the coefficient differs from zero.</t>
  </si>
  <si>
    <t>*** p&lt;0.01, where p indicates the probability that the coefficient differs from zero.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</si>
</sst>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_(* #,##0_);_(* \(#,##0\);_(* &quot;-&quot;??_);_(@_)"/>
    <numFmt numFmtId="166" formatCode="#0"/>
    <numFmt numFmtId="167" formatCode="#0.0"/>
    <numFmt numFmtId="168" formatCode="_(* #,##0.0_);_(* \(#,##0.0\);_(* &quot;-&quot;??_);_(@_)"/>
  </numFmts>
  <fonts count="28" x14ac:knownFonts="1">
    <font>
      <sz val="11"/>
      <color theme="1"/>
      <name val="Calibri"/>
      <family val="2"/>
      <scheme val="minor"/>
    </font>
    <font>
      <i/>
      <sz val="11"/>
      <color theme="1"/>
      <name val="Calibri"/>
      <family val="2"/>
      <scheme val="minor"/>
    </font>
    <font>
      <b/>
      <sz val="11"/>
      <color theme="1"/>
      <name val="Calibri"/>
      <family val="2"/>
      <scheme val="minor"/>
    </font>
    <font>
      <sz val="11"/>
      <color theme="1"/>
      <name val="Calibri"/>
      <family val="2"/>
      <scheme val="minor"/>
    </font>
    <font>
      <sz val="12"/>
      <name val="Calibri"/>
      <family val="2"/>
    </font>
    <font>
      <sz val="11"/>
      <color indexed="8"/>
      <name val="Calibri"/>
      <family val="2"/>
      <scheme val="minor"/>
    </font>
    <font>
      <i/>
      <sz val="12"/>
      <name val="Calibri"/>
      <family val="2"/>
    </font>
    <font>
      <sz val="11"/>
      <name val="Calibri"/>
      <family val="2"/>
    </font>
    <font>
      <i/>
      <sz val="11"/>
      <name val="Calibri"/>
      <family val="2"/>
    </font>
    <font>
      <b/>
      <sz val="11"/>
      <color rgb="FF000000"/>
      <name val="Calibri"/>
      <family val="2"/>
      <scheme val="minor"/>
    </font>
    <font>
      <sz val="10"/>
      <name val="Arial"/>
      <family val="2"/>
    </font>
    <font>
      <u/>
      <sz val="11"/>
      <color theme="10"/>
      <name val="Calibri"/>
      <family val="2"/>
      <scheme val="minor"/>
    </font>
    <font>
      <vertAlign val="superscript"/>
      <sz val="11"/>
      <color theme="1"/>
      <name val="Calibri"/>
      <family val="2"/>
      <scheme val="minor"/>
    </font>
    <font>
      <b/>
      <sz val="11"/>
      <color indexed="8"/>
      <name val="Calibri"/>
      <family val="2"/>
      <scheme val="minor"/>
    </font>
    <font>
      <b/>
      <sz val="12"/>
      <color indexed="8"/>
      <name val="Arial"/>
      <family val="2"/>
    </font>
    <font>
      <b/>
      <sz val="10"/>
      <color indexed="8"/>
      <name val="Arial"/>
      <family val="2"/>
    </font>
    <font>
      <sz val="10"/>
      <color indexed="8"/>
      <name val="Arial"/>
      <family val="2"/>
    </font>
    <font>
      <sz val="13"/>
      <color rgb="FF555559"/>
      <name val="Arial"/>
      <family val="2"/>
    </font>
    <font>
      <sz val="11"/>
      <color theme="1"/>
      <name val="Arial"/>
      <family val="2"/>
    </font>
    <font>
      <sz val="9"/>
      <color rgb="FF333333"/>
      <name val="Lucida Sans"/>
      <family val="2"/>
    </font>
    <font>
      <sz val="11"/>
      <color rgb="FFFF0000"/>
      <name val="Calibri"/>
      <family val="2"/>
      <scheme val="minor"/>
    </font>
    <font>
      <b/>
      <vertAlign val="superscript"/>
      <sz val="11"/>
      <color theme="1"/>
      <name val="Calibri"/>
      <family val="2"/>
      <scheme val="minor"/>
    </font>
    <font>
      <b/>
      <sz val="12"/>
      <name val="Calibri"/>
      <family val="2"/>
    </font>
    <font>
      <b/>
      <sz val="11"/>
      <name val="Calibri"/>
      <family val="2"/>
    </font>
    <font>
      <b/>
      <sz val="11"/>
      <name val="Calibri"/>
      <family val="2"/>
      <scheme val="minor"/>
    </font>
    <font>
      <sz val="12"/>
      <color theme="1"/>
      <name val="Calibri"/>
      <family val="2"/>
      <scheme val="minor"/>
    </font>
    <font>
      <b/>
      <sz val="11"/>
      <color indexed="9"/>
      <name val="Calibri"/>
      <family val="2"/>
    </font>
    <font>
      <sz val="11"/>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4" tint="0.59999389629810485"/>
        <bgColor indexed="64"/>
      </patternFill>
    </fill>
    <fill>
      <patternFill patternType="solid">
        <fgColor rgb="FF4F81BD"/>
        <bgColor indexed="64"/>
      </patternFill>
    </fill>
  </fills>
  <borders count="10">
    <border>
      <left/>
      <right/>
      <top/>
      <bottom/>
      <diagonal/>
    </border>
    <border>
      <left/>
      <right/>
      <top/>
      <bottom style="thin">
        <color indexed="64"/>
      </bottom>
      <diagonal/>
    </border>
    <border>
      <left/>
      <right/>
      <top style="thin">
        <color auto="1"/>
      </top>
      <bottom/>
      <diagonal/>
    </border>
    <border>
      <left/>
      <right/>
      <top/>
      <bottom style="thin">
        <color auto="1"/>
      </bottom>
      <diagonal/>
    </border>
    <border>
      <left/>
      <right/>
      <top style="thin">
        <color indexed="64"/>
      </top>
      <bottom style="thin">
        <color indexed="64"/>
      </bottom>
      <diagonal/>
    </border>
    <border>
      <left/>
      <right/>
      <top/>
      <bottom style="thick">
        <color auto="1"/>
      </bottom>
      <diagonal/>
    </border>
    <border>
      <left/>
      <right/>
      <top style="medium">
        <color rgb="FFD8D8D8"/>
      </top>
      <bottom/>
      <diagonal/>
    </border>
    <border>
      <left/>
      <right/>
      <top/>
      <bottom style="medium">
        <color rgb="FFD8D8D8"/>
      </bottom>
      <diagonal/>
    </border>
    <border>
      <left/>
      <right/>
      <top style="thin">
        <color auto="1"/>
      </top>
      <bottom/>
      <diagonal/>
    </border>
    <border>
      <left/>
      <right/>
      <top/>
      <bottom style="thin">
        <color auto="1"/>
      </bottom>
      <diagonal/>
    </border>
  </borders>
  <cellStyleXfs count="7">
    <xf numFmtId="0" fontId="0" fillId="0" borderId="0"/>
    <xf numFmtId="43" fontId="3" fillId="0" borderId="0" applyFont="0" applyFill="0" applyBorder="0" applyAlignment="0" applyProtection="0"/>
    <xf numFmtId="0" fontId="5" fillId="0" borderId="0"/>
    <xf numFmtId="0" fontId="10" fillId="0" borderId="0"/>
    <xf numFmtId="0" fontId="11" fillId="0" borderId="0" applyNumberFormat="0" applyFill="0" applyBorder="0" applyAlignment="0" applyProtection="0"/>
    <xf numFmtId="0" fontId="5" fillId="0" borderId="0"/>
    <xf numFmtId="0" fontId="26" fillId="4" borderId="0"/>
  </cellStyleXfs>
  <cellXfs count="131">
    <xf numFmtId="0" fontId="0" fillId="0" borderId="0" xfId="0"/>
    <xf numFmtId="0" fontId="0" fillId="0" borderId="0" xfId="0" applyAlignment="1">
      <alignment horizontal="left"/>
    </xf>
    <xf numFmtId="0" fontId="2" fillId="0" borderId="0" xfId="0" applyFont="1"/>
    <xf numFmtId="0" fontId="0" fillId="0" borderId="0" xfId="0" applyFont="1"/>
    <xf numFmtId="0" fontId="0" fillId="0" borderId="1" xfId="0" applyBorder="1" applyAlignment="1">
      <alignment horizontal="left"/>
    </xf>
    <xf numFmtId="164" fontId="0" fillId="0" borderId="0" xfId="0" applyNumberFormat="1"/>
    <xf numFmtId="164" fontId="0" fillId="0" borderId="0" xfId="0" applyNumberFormat="1" applyBorder="1"/>
    <xf numFmtId="0" fontId="0" fillId="0" borderId="0" xfId="0" applyBorder="1" applyAlignment="1">
      <alignment horizontal="left"/>
    </xf>
    <xf numFmtId="0" fontId="0" fillId="0" borderId="0" xfId="0" applyAlignment="1">
      <alignment wrapText="1"/>
    </xf>
    <xf numFmtId="0" fontId="4" fillId="0" borderId="0" xfId="0" applyNumberFormat="1" applyFont="1" applyFill="1" applyBorder="1" applyAlignment="1" applyProtection="1"/>
    <xf numFmtId="17" fontId="0" fillId="0" borderId="0" xfId="0" applyNumberFormat="1"/>
    <xf numFmtId="0" fontId="0" fillId="0" borderId="0" xfId="0" applyAlignment="1">
      <alignment horizontal="right"/>
    </xf>
    <xf numFmtId="165" fontId="0" fillId="0" borderId="0" xfId="1" applyNumberFormat="1" applyFont="1" applyAlignment="1">
      <alignment horizontal="right"/>
    </xf>
    <xf numFmtId="43" fontId="0" fillId="0" borderId="0" xfId="0" applyNumberFormat="1" applyAlignment="1">
      <alignment horizontal="right"/>
    </xf>
    <xf numFmtId="49" fontId="4" fillId="0" borderId="0" xfId="0" applyNumberFormat="1" applyFont="1" applyFill="1" applyBorder="1" applyAlignment="1" applyProtection="1">
      <alignment horizontal="center"/>
    </xf>
    <xf numFmtId="43" fontId="0" fillId="0" borderId="0" xfId="1" applyFont="1"/>
    <xf numFmtId="2" fontId="0" fillId="0" borderId="0" xfId="0" applyNumberFormat="1"/>
    <xf numFmtId="0" fontId="7" fillId="0" borderId="0" xfId="0" applyNumberFormat="1" applyFont="1" applyFill="1" applyBorder="1" applyAlignment="1" applyProtection="1"/>
    <xf numFmtId="49" fontId="7" fillId="0" borderId="0" xfId="0" applyNumberFormat="1" applyFont="1" applyFill="1" applyBorder="1" applyAlignment="1" applyProtection="1">
      <alignment horizontal="center"/>
    </xf>
    <xf numFmtId="0" fontId="7" fillId="0" borderId="2" xfId="0" applyNumberFormat="1" applyFont="1" applyFill="1" applyBorder="1" applyAlignment="1" applyProtection="1"/>
    <xf numFmtId="0" fontId="7" fillId="0" borderId="2" xfId="0" applyNumberFormat="1" applyFont="1" applyFill="1" applyBorder="1" applyAlignment="1" applyProtection="1">
      <alignment horizontal="center"/>
    </xf>
    <xf numFmtId="0" fontId="7" fillId="0" borderId="3" xfId="0" applyNumberFormat="1" applyFont="1" applyFill="1" applyBorder="1" applyAlignment="1" applyProtection="1"/>
    <xf numFmtId="49" fontId="7" fillId="0" borderId="3" xfId="0" applyNumberFormat="1" applyFont="1" applyFill="1" applyBorder="1" applyAlignment="1" applyProtection="1">
      <alignment horizontal="center"/>
    </xf>
    <xf numFmtId="0" fontId="9" fillId="0" borderId="0" xfId="0" applyFont="1" applyAlignment="1">
      <alignment horizontal="left" vertical="center" readingOrder="1"/>
    </xf>
    <xf numFmtId="0" fontId="0" fillId="0" borderId="0" xfId="0" applyAlignment="1">
      <alignment vertical="center"/>
    </xf>
    <xf numFmtId="0" fontId="0" fillId="0" borderId="3" xfId="0" applyFill="1" applyBorder="1"/>
    <xf numFmtId="0" fontId="11" fillId="0" borderId="0" xfId="4"/>
    <xf numFmtId="0" fontId="0" fillId="0" borderId="3" xfId="0" applyFont="1" applyBorder="1"/>
    <xf numFmtId="0" fontId="0" fillId="0" borderId="4" xfId="0" applyFont="1" applyBorder="1"/>
    <xf numFmtId="0" fontId="5" fillId="0" borderId="4" xfId="5" applyFont="1" applyFill="1" applyBorder="1" applyAlignment="1">
      <alignment vertical="top" wrapText="1"/>
    </xf>
    <xf numFmtId="0" fontId="5" fillId="0" borderId="4" xfId="5" applyFont="1" applyBorder="1" applyAlignment="1">
      <alignment wrapText="1"/>
    </xf>
    <xf numFmtId="0" fontId="13" fillId="0" borderId="4" xfId="5" applyFont="1" applyBorder="1" applyAlignment="1">
      <alignment horizontal="right" wrapText="1"/>
    </xf>
    <xf numFmtId="0" fontId="5" fillId="0" borderId="0" xfId="5" applyAlignment="1"/>
    <xf numFmtId="0" fontId="5" fillId="0" borderId="0" xfId="5" applyFont="1" applyFill="1" applyAlignment="1">
      <alignment horizontal="left"/>
    </xf>
    <xf numFmtId="17" fontId="5" fillId="0" borderId="0" xfId="5" applyNumberFormat="1" applyFont="1" applyFill="1" applyAlignment="1">
      <alignment horizontal="left"/>
    </xf>
    <xf numFmtId="166" fontId="5" fillId="0" borderId="0" xfId="5" applyNumberFormat="1" applyFont="1" applyFill="1" applyAlignment="1">
      <alignment horizontal="right"/>
    </xf>
    <xf numFmtId="165" fontId="0" fillId="0" borderId="0" xfId="1" applyNumberFormat="1" applyFont="1"/>
    <xf numFmtId="0" fontId="5" fillId="0" borderId="3" xfId="5" applyFont="1" applyFill="1" applyBorder="1" applyAlignment="1">
      <alignment horizontal="left"/>
    </xf>
    <xf numFmtId="166" fontId="5" fillId="0" borderId="3" xfId="5" applyNumberFormat="1" applyFont="1" applyFill="1" applyBorder="1" applyAlignment="1">
      <alignment horizontal="right"/>
    </xf>
    <xf numFmtId="165" fontId="0" fillId="0" borderId="3" xfId="1" applyNumberFormat="1" applyFont="1" applyBorder="1"/>
    <xf numFmtId="0" fontId="5" fillId="0" borderId="0" xfId="2"/>
    <xf numFmtId="0" fontId="15" fillId="0" borderId="0" xfId="0" applyFont="1" applyFill="1" applyAlignment="1">
      <alignment horizontal="left" vertical="top" wrapText="1"/>
    </xf>
    <xf numFmtId="0" fontId="15" fillId="0" borderId="0" xfId="2" applyFont="1" applyFill="1" applyAlignment="1">
      <alignment horizontal="left" vertical="top" wrapText="1"/>
    </xf>
    <xf numFmtId="0" fontId="15" fillId="2" borderId="0" xfId="0" applyFont="1" applyFill="1" applyAlignment="1">
      <alignment horizontal="left" vertical="top" wrapText="1"/>
    </xf>
    <xf numFmtId="0" fontId="15" fillId="2" borderId="0" xfId="2" applyFont="1" applyFill="1" applyAlignment="1">
      <alignment horizontal="left" vertical="top" wrapText="1"/>
    </xf>
    <xf numFmtId="0" fontId="16" fillId="2" borderId="0" xfId="2" applyFont="1" applyFill="1" applyAlignment="1">
      <alignment horizontal="left" vertical="top"/>
    </xf>
    <xf numFmtId="0" fontId="5" fillId="2" borderId="0" xfId="2" applyFill="1"/>
    <xf numFmtId="0" fontId="16" fillId="0" borderId="0" xfId="0" applyFont="1" applyFill="1" applyAlignment="1">
      <alignment horizontal="left"/>
    </xf>
    <xf numFmtId="0" fontId="16" fillId="0" borderId="0" xfId="2" applyFont="1" applyFill="1" applyAlignment="1">
      <alignment horizontal="left"/>
    </xf>
    <xf numFmtId="0" fontId="15" fillId="0" borderId="5" xfId="0" applyFont="1" applyFill="1" applyBorder="1" applyAlignment="1">
      <alignment horizontal="left" wrapText="1"/>
    </xf>
    <xf numFmtId="0" fontId="15" fillId="0" borderId="3" xfId="2" applyFont="1" applyFill="1" applyBorder="1" applyAlignment="1">
      <alignment horizontal="left" wrapText="1"/>
    </xf>
    <xf numFmtId="0" fontId="15" fillId="0" borderId="5" xfId="2" applyFont="1" applyFill="1" applyBorder="1" applyAlignment="1">
      <alignment horizontal="left" wrapText="1"/>
    </xf>
    <xf numFmtId="0" fontId="13" fillId="0" borderId="3" xfId="2" applyFont="1" applyBorder="1" applyAlignment="1">
      <alignment wrapText="1"/>
    </xf>
    <xf numFmtId="0" fontId="5" fillId="0" borderId="3" xfId="2" applyBorder="1"/>
    <xf numFmtId="0" fontId="15" fillId="0" borderId="0" xfId="0" applyFont="1" applyFill="1" applyAlignment="1">
      <alignment horizontal="left"/>
    </xf>
    <xf numFmtId="167" fontId="16" fillId="0" borderId="0" xfId="0" applyNumberFormat="1" applyFont="1" applyFill="1" applyAlignment="1">
      <alignment horizontal="right"/>
    </xf>
    <xf numFmtId="0" fontId="15" fillId="0" borderId="0" xfId="2" applyFont="1" applyFill="1" applyAlignment="1">
      <alignment horizontal="left"/>
    </xf>
    <xf numFmtId="167" fontId="16" fillId="0" borderId="0" xfId="2" applyNumberFormat="1" applyFont="1" applyFill="1" applyAlignment="1">
      <alignment horizontal="right"/>
    </xf>
    <xf numFmtId="17" fontId="5" fillId="0" borderId="0" xfId="2" applyNumberFormat="1"/>
    <xf numFmtId="0" fontId="0" fillId="0" borderId="3" xfId="0" applyBorder="1"/>
    <xf numFmtId="0" fontId="0" fillId="0" borderId="4" xfId="0" applyBorder="1"/>
    <xf numFmtId="0" fontId="0" fillId="0" borderId="4" xfId="0" applyBorder="1" applyAlignment="1">
      <alignment wrapText="1"/>
    </xf>
    <xf numFmtId="0" fontId="0" fillId="0" borderId="3" xfId="0" applyFill="1" applyBorder="1" applyAlignment="1">
      <alignment wrapText="1"/>
    </xf>
    <xf numFmtId="0" fontId="0" fillId="0" borderId="0" xfId="0" applyBorder="1" applyAlignment="1">
      <alignment wrapText="1"/>
    </xf>
    <xf numFmtId="164" fontId="0" fillId="0" borderId="0" xfId="0" applyNumberFormat="1" applyBorder="1" applyAlignment="1">
      <alignment wrapText="1"/>
    </xf>
    <xf numFmtId="168" fontId="0" fillId="0" borderId="0" xfId="1" applyNumberFormat="1" applyFont="1"/>
    <xf numFmtId="164" fontId="0" fillId="0" borderId="0" xfId="1" applyNumberFormat="1" applyFont="1"/>
    <xf numFmtId="3" fontId="0" fillId="0" borderId="0" xfId="0" applyNumberFormat="1"/>
    <xf numFmtId="0" fontId="17" fillId="0" borderId="0" xfId="0" applyFont="1" applyAlignment="1">
      <alignment horizontal="right" wrapText="1"/>
    </xf>
    <xf numFmtId="0" fontId="17" fillId="0" borderId="0" xfId="0" applyFont="1" applyAlignment="1">
      <alignment horizontal="left" wrapText="1" indent="1"/>
    </xf>
    <xf numFmtId="0" fontId="17" fillId="0" borderId="0" xfId="0" applyFont="1" applyAlignment="1">
      <alignment horizontal="left" wrapText="1"/>
    </xf>
    <xf numFmtId="168" fontId="0" fillId="0" borderId="3" xfId="1" applyNumberFormat="1" applyFont="1" applyBorder="1"/>
    <xf numFmtId="0" fontId="0" fillId="0" borderId="2" xfId="0" applyBorder="1"/>
    <xf numFmtId="0" fontId="0" fillId="0" borderId="0" xfId="0" applyBorder="1"/>
    <xf numFmtId="0" fontId="18" fillId="0" borderId="6" xfId="0" applyFont="1" applyBorder="1" applyAlignment="1">
      <alignment horizontal="left" vertical="center"/>
    </xf>
    <xf numFmtId="0" fontId="18" fillId="0" borderId="6" xfId="0" applyFont="1" applyBorder="1" applyAlignment="1">
      <alignment horizontal="right" vertical="center"/>
    </xf>
    <xf numFmtId="0" fontId="18" fillId="0" borderId="6" xfId="0" applyFont="1" applyBorder="1" applyAlignment="1">
      <alignment horizontal="left" vertical="center" wrapText="1" indent="1"/>
    </xf>
    <xf numFmtId="0" fontId="18" fillId="0" borderId="6" xfId="0" applyFont="1" applyBorder="1" applyAlignment="1">
      <alignment horizontal="right" vertical="center" wrapText="1" indent="1"/>
    </xf>
    <xf numFmtId="0" fontId="18" fillId="0" borderId="0" xfId="0" applyFont="1" applyAlignment="1">
      <alignment horizontal="left" vertical="center"/>
    </xf>
    <xf numFmtId="0" fontId="18" fillId="0" borderId="0" xfId="0" applyFont="1" applyAlignment="1">
      <alignment horizontal="right" vertical="center"/>
    </xf>
    <xf numFmtId="0" fontId="18" fillId="0" borderId="0" xfId="0" applyFont="1" applyAlignment="1">
      <alignment horizontal="left" vertical="center" wrapText="1" indent="1"/>
    </xf>
    <xf numFmtId="0" fontId="18" fillId="0" borderId="0" xfId="0" applyFont="1" applyAlignment="1">
      <alignment horizontal="right" vertical="center" wrapText="1" indent="1"/>
    </xf>
    <xf numFmtId="164" fontId="5" fillId="0" borderId="0" xfId="2" applyNumberFormat="1"/>
    <xf numFmtId="15" fontId="18" fillId="0" borderId="0" xfId="0" applyNumberFormat="1" applyFont="1" applyAlignment="1">
      <alignment horizontal="left" vertical="center"/>
    </xf>
    <xf numFmtId="15" fontId="18" fillId="0" borderId="0" xfId="0" applyNumberFormat="1" applyFont="1" applyAlignment="1">
      <alignment horizontal="left" vertical="center" wrapText="1" indent="1"/>
    </xf>
    <xf numFmtId="0" fontId="19" fillId="0" borderId="0" xfId="0" applyFont="1"/>
    <xf numFmtId="15" fontId="18" fillId="0" borderId="7" xfId="0" applyNumberFormat="1" applyFont="1" applyBorder="1" applyAlignment="1">
      <alignment horizontal="left" vertical="center" wrapText="1" indent="1"/>
    </xf>
    <xf numFmtId="0" fontId="18" fillId="0" borderId="7" xfId="0" applyFont="1" applyBorder="1" applyAlignment="1">
      <alignment horizontal="right" vertical="center" wrapText="1" indent="1"/>
    </xf>
    <xf numFmtId="0" fontId="0" fillId="0" borderId="0" xfId="0" applyFill="1"/>
    <xf numFmtId="0" fontId="2" fillId="0" borderId="4" xfId="0" applyFont="1" applyBorder="1" applyAlignment="1">
      <alignment horizontal="left"/>
    </xf>
    <xf numFmtId="0" fontId="2" fillId="0" borderId="4" xfId="0" applyFont="1" applyBorder="1" applyAlignment="1">
      <alignment horizontal="right" wrapText="1"/>
    </xf>
    <xf numFmtId="0" fontId="22" fillId="0" borderId="0" xfId="0" applyNumberFormat="1" applyFont="1" applyFill="1" applyBorder="1" applyAlignment="1" applyProtection="1">
      <alignment horizontal="center" wrapText="1"/>
    </xf>
    <xf numFmtId="0" fontId="23" fillId="0" borderId="0" xfId="0" applyNumberFormat="1" applyFont="1" applyFill="1" applyBorder="1" applyAlignment="1" applyProtection="1"/>
    <xf numFmtId="0" fontId="23" fillId="0" borderId="0" xfId="0" applyNumberFormat="1" applyFont="1" applyFill="1" applyBorder="1" applyAlignment="1" applyProtection="1">
      <alignment horizontal="center"/>
    </xf>
    <xf numFmtId="164" fontId="2" fillId="3" borderId="0" xfId="0" applyNumberFormat="1" applyFont="1" applyFill="1" applyAlignment="1">
      <alignment wrapText="1"/>
    </xf>
    <xf numFmtId="0" fontId="0" fillId="0" borderId="0" xfId="0"/>
    <xf numFmtId="0" fontId="4" fillId="0" borderId="0" xfId="0" applyNumberFormat="1" applyFont="1" applyFill="1" applyBorder="1" applyAlignment="1" applyProtection="1">
      <alignment horizontal="left" wrapText="1"/>
    </xf>
    <xf numFmtId="0" fontId="25" fillId="0" borderId="0" xfId="0" applyFont="1"/>
    <xf numFmtId="49" fontId="4" fillId="0" borderId="9" xfId="0" applyNumberFormat="1" applyFont="1" applyFill="1" applyBorder="1" applyAlignment="1" applyProtection="1">
      <alignment horizontal="center"/>
    </xf>
    <xf numFmtId="0" fontId="1" fillId="0" borderId="0" xfId="0" applyFont="1" applyFill="1"/>
    <xf numFmtId="0" fontId="4" fillId="0" borderId="0" xfId="0" applyNumberFormat="1" applyFont="1" applyFill="1" applyBorder="1" applyAlignment="1" applyProtection="1">
      <alignment horizontal="center"/>
    </xf>
    <xf numFmtId="0" fontId="4" fillId="0" borderId="8" xfId="0" applyNumberFormat="1" applyFont="1" applyFill="1" applyBorder="1" applyAlignment="1" applyProtection="1"/>
    <xf numFmtId="49" fontId="4" fillId="0" borderId="8" xfId="0" applyNumberFormat="1" applyFont="1" applyFill="1" applyBorder="1" applyAlignment="1" applyProtection="1">
      <alignment horizontal="center"/>
    </xf>
    <xf numFmtId="0" fontId="4" fillId="0" borderId="9" xfId="0" applyNumberFormat="1" applyFont="1" applyFill="1" applyBorder="1" applyAlignment="1" applyProtection="1"/>
    <xf numFmtId="0" fontId="22" fillId="0" borderId="3" xfId="0" applyNumberFormat="1" applyFont="1" applyFill="1" applyBorder="1" applyAlignment="1" applyProtection="1">
      <alignment horizontal="center" wrapText="1"/>
    </xf>
    <xf numFmtId="0" fontId="0" fillId="0" borderId="0" xfId="0" applyAlignment="1">
      <alignment horizontal="left" wrapText="1"/>
    </xf>
    <xf numFmtId="0" fontId="0" fillId="0" borderId="0" xfId="0" applyBorder="1" applyAlignment="1">
      <alignment horizontal="left" wrapText="1"/>
    </xf>
    <xf numFmtId="0" fontId="0" fillId="0" borderId="0" xfId="0" applyFill="1" applyAlignment="1">
      <alignment horizontal="left" wrapText="1"/>
    </xf>
    <xf numFmtId="0" fontId="2" fillId="0" borderId="0" xfId="0" applyFont="1" applyFill="1" applyAlignment="1">
      <alignment wrapText="1"/>
    </xf>
    <xf numFmtId="0" fontId="0" fillId="0" borderId="0" xfId="0" applyFill="1" applyAlignment="1"/>
    <xf numFmtId="0" fontId="14" fillId="0" borderId="0" xfId="0" applyFont="1" applyFill="1" applyAlignment="1">
      <alignment horizontal="left"/>
    </xf>
    <xf numFmtId="0" fontId="0" fillId="0" borderId="0" xfId="0"/>
    <xf numFmtId="0" fontId="14" fillId="0" borderId="0" xfId="2" applyFont="1" applyFill="1" applyAlignment="1">
      <alignment horizontal="left"/>
    </xf>
    <xf numFmtId="0" fontId="5" fillId="0" borderId="0" xfId="2"/>
    <xf numFmtId="0" fontId="16" fillId="0" borderId="0" xfId="0" applyFont="1" applyFill="1" applyAlignment="1">
      <alignment horizontal="left" vertical="top" wrapText="1"/>
    </xf>
    <xf numFmtId="0" fontId="16" fillId="0" borderId="0" xfId="2" applyFont="1" applyFill="1" applyAlignment="1">
      <alignment horizontal="left" vertical="top" wrapText="1"/>
    </xf>
    <xf numFmtId="0" fontId="16" fillId="2" borderId="0" xfId="0" applyFont="1" applyFill="1" applyAlignment="1">
      <alignment horizontal="left" vertical="top" wrapText="1"/>
    </xf>
    <xf numFmtId="0" fontId="0" fillId="2" borderId="0" xfId="0" applyFill="1"/>
    <xf numFmtId="0" fontId="15" fillId="0" borderId="0" xfId="2" applyFont="1" applyFill="1" applyAlignment="1">
      <alignment horizontal="left" vertical="top" wrapText="1"/>
    </xf>
    <xf numFmtId="0" fontId="4" fillId="0" borderId="0" xfId="0" applyNumberFormat="1" applyFont="1" applyFill="1" applyBorder="1" applyAlignment="1" applyProtection="1">
      <alignment horizontal="left" wrapText="1"/>
    </xf>
    <xf numFmtId="0" fontId="7" fillId="0" borderId="0" xfId="0" applyNumberFormat="1" applyFont="1" applyFill="1" applyBorder="1" applyAlignment="1" applyProtection="1">
      <alignment horizontal="left" wrapText="1"/>
    </xf>
    <xf numFmtId="0" fontId="7" fillId="0" borderId="8" xfId="0" applyNumberFormat="1" applyFont="1" applyFill="1" applyBorder="1" applyAlignment="1" applyProtection="1">
      <alignment horizontal="left" wrapText="1"/>
    </xf>
    <xf numFmtId="164" fontId="27" fillId="0" borderId="0" xfId="0" applyNumberFormat="1" applyFont="1" applyFill="1"/>
    <xf numFmtId="1" fontId="27" fillId="0" borderId="0" xfId="0" applyNumberFormat="1" applyFont="1" applyFill="1"/>
    <xf numFmtId="164" fontId="27" fillId="0" borderId="0" xfId="0" applyNumberFormat="1" applyFont="1" applyFill="1" applyBorder="1"/>
    <xf numFmtId="164" fontId="27" fillId="0" borderId="1" xfId="0" applyNumberFormat="1" applyFont="1" applyFill="1" applyBorder="1" applyAlignment="1">
      <alignment horizontal="right" wrapText="1"/>
    </xf>
    <xf numFmtId="164" fontId="27" fillId="0" borderId="1" xfId="0" applyNumberFormat="1" applyFont="1" applyFill="1" applyBorder="1"/>
    <xf numFmtId="0" fontId="20" fillId="0" borderId="0" xfId="0" applyFont="1" applyFill="1"/>
    <xf numFmtId="0" fontId="9" fillId="0" borderId="0" xfId="0" applyFont="1" applyFill="1" applyAlignment="1">
      <alignment horizontal="left" vertical="center" readingOrder="1"/>
    </xf>
    <xf numFmtId="0" fontId="22" fillId="0" borderId="3" xfId="0" applyNumberFormat="1" applyFont="1" applyFill="1" applyBorder="1" applyAlignment="1" applyProtection="1"/>
    <xf numFmtId="0" fontId="24" fillId="0" borderId="0" xfId="0" applyFont="1" applyFill="1"/>
  </cellXfs>
  <cellStyles count="7">
    <cellStyle name="blp_column_header" xfId="6" xr:uid="{8CE7B2B7-DE7D-455F-A052-ACD2EC7E7625}"/>
    <cellStyle name="Comma" xfId="1" builtinId="3"/>
    <cellStyle name="Hyperlink" xfId="4" builtinId="8"/>
    <cellStyle name="Normal" xfId="0" builtinId="0"/>
    <cellStyle name="Normal 2 2" xfId="2" xr:uid="{9E3C5479-0C98-45D8-AFFC-06B18CA7D2DD}"/>
    <cellStyle name="Normal 3" xfId="3" xr:uid="{23B2C5A2-B53E-4C14-AEA2-9FE2A170773D}"/>
    <cellStyle name="Normal 3 2" xfId="5" xr:uid="{1D6CA8A3-9679-4416-BCD5-A5EFA5F2F4C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v>US producer price index</c:v>
          </c:tx>
          <c:spPr>
            <a:ln w="28575" cap="rnd">
              <a:solidFill>
                <a:schemeClr val="accent1"/>
              </a:solidFill>
              <a:round/>
            </a:ln>
            <a:effectLst/>
          </c:spPr>
          <c:marker>
            <c:symbol val="none"/>
          </c:marker>
          <c:cat>
            <c:numRef>
              <c:f>'[1]Price index'!$A$4:$A$133</c:f>
              <c:numCache>
                <c:formatCode>General</c:formatCode>
                <c:ptCount val="130"/>
                <c:pt idx="0">
                  <c:v>39448</c:v>
                </c:pt>
                <c:pt idx="1">
                  <c:v>39479</c:v>
                </c:pt>
                <c:pt idx="2">
                  <c:v>39508</c:v>
                </c:pt>
                <c:pt idx="3">
                  <c:v>39539</c:v>
                </c:pt>
                <c:pt idx="4">
                  <c:v>39569</c:v>
                </c:pt>
                <c:pt idx="5">
                  <c:v>39600</c:v>
                </c:pt>
                <c:pt idx="6">
                  <c:v>39630</c:v>
                </c:pt>
                <c:pt idx="7">
                  <c:v>39661</c:v>
                </c:pt>
                <c:pt idx="8">
                  <c:v>39692</c:v>
                </c:pt>
                <c:pt idx="9">
                  <c:v>39722</c:v>
                </c:pt>
                <c:pt idx="10">
                  <c:v>39753</c:v>
                </c:pt>
                <c:pt idx="11">
                  <c:v>39783</c:v>
                </c:pt>
                <c:pt idx="12">
                  <c:v>39814</c:v>
                </c:pt>
                <c:pt idx="13">
                  <c:v>39845</c:v>
                </c:pt>
                <c:pt idx="14">
                  <c:v>39873</c:v>
                </c:pt>
                <c:pt idx="15">
                  <c:v>39904</c:v>
                </c:pt>
                <c:pt idx="16">
                  <c:v>39934</c:v>
                </c:pt>
                <c:pt idx="17">
                  <c:v>39965</c:v>
                </c:pt>
                <c:pt idx="18">
                  <c:v>39995</c:v>
                </c:pt>
                <c:pt idx="19">
                  <c:v>40026</c:v>
                </c:pt>
                <c:pt idx="20">
                  <c:v>40057</c:v>
                </c:pt>
                <c:pt idx="21">
                  <c:v>40087</c:v>
                </c:pt>
                <c:pt idx="22">
                  <c:v>40118</c:v>
                </c:pt>
                <c:pt idx="23">
                  <c:v>40148</c:v>
                </c:pt>
                <c:pt idx="24">
                  <c:v>40179</c:v>
                </c:pt>
                <c:pt idx="25">
                  <c:v>40210</c:v>
                </c:pt>
                <c:pt idx="26">
                  <c:v>40238</c:v>
                </c:pt>
                <c:pt idx="27">
                  <c:v>40269</c:v>
                </c:pt>
                <c:pt idx="28">
                  <c:v>40299</c:v>
                </c:pt>
                <c:pt idx="29">
                  <c:v>40330</c:v>
                </c:pt>
                <c:pt idx="30">
                  <c:v>40360</c:v>
                </c:pt>
                <c:pt idx="31">
                  <c:v>40391</c:v>
                </c:pt>
                <c:pt idx="32">
                  <c:v>40422</c:v>
                </c:pt>
                <c:pt idx="33">
                  <c:v>40452</c:v>
                </c:pt>
                <c:pt idx="34">
                  <c:v>40483</c:v>
                </c:pt>
                <c:pt idx="35">
                  <c:v>40513</c:v>
                </c:pt>
                <c:pt idx="36">
                  <c:v>40544</c:v>
                </c:pt>
                <c:pt idx="37">
                  <c:v>40575</c:v>
                </c:pt>
                <c:pt idx="38">
                  <c:v>40603</c:v>
                </c:pt>
                <c:pt idx="39">
                  <c:v>40634</c:v>
                </c:pt>
                <c:pt idx="40">
                  <c:v>40664</c:v>
                </c:pt>
                <c:pt idx="41">
                  <c:v>40695</c:v>
                </c:pt>
                <c:pt idx="42">
                  <c:v>40725</c:v>
                </c:pt>
                <c:pt idx="43">
                  <c:v>40756</c:v>
                </c:pt>
                <c:pt idx="44">
                  <c:v>40787</c:v>
                </c:pt>
                <c:pt idx="45">
                  <c:v>40817</c:v>
                </c:pt>
                <c:pt idx="46">
                  <c:v>40848</c:v>
                </c:pt>
                <c:pt idx="47">
                  <c:v>40878</c:v>
                </c:pt>
                <c:pt idx="48">
                  <c:v>40909</c:v>
                </c:pt>
                <c:pt idx="49">
                  <c:v>40940</c:v>
                </c:pt>
                <c:pt idx="50">
                  <c:v>40969</c:v>
                </c:pt>
                <c:pt idx="51">
                  <c:v>41000</c:v>
                </c:pt>
                <c:pt idx="52">
                  <c:v>41030</c:v>
                </c:pt>
                <c:pt idx="53">
                  <c:v>41061</c:v>
                </c:pt>
                <c:pt idx="54">
                  <c:v>41091</c:v>
                </c:pt>
                <c:pt idx="55">
                  <c:v>41122</c:v>
                </c:pt>
                <c:pt idx="56">
                  <c:v>41153</c:v>
                </c:pt>
                <c:pt idx="57">
                  <c:v>41183</c:v>
                </c:pt>
                <c:pt idx="58">
                  <c:v>41214</c:v>
                </c:pt>
                <c:pt idx="59">
                  <c:v>41244</c:v>
                </c:pt>
                <c:pt idx="60">
                  <c:v>41275</c:v>
                </c:pt>
                <c:pt idx="61">
                  <c:v>41306</c:v>
                </c:pt>
                <c:pt idx="62">
                  <c:v>41334</c:v>
                </c:pt>
                <c:pt idx="63">
                  <c:v>41365</c:v>
                </c:pt>
                <c:pt idx="64">
                  <c:v>41395</c:v>
                </c:pt>
                <c:pt idx="65">
                  <c:v>41426</c:v>
                </c:pt>
                <c:pt idx="66">
                  <c:v>41456</c:v>
                </c:pt>
                <c:pt idx="67">
                  <c:v>41487</c:v>
                </c:pt>
                <c:pt idx="68">
                  <c:v>41518</c:v>
                </c:pt>
                <c:pt idx="69">
                  <c:v>41548</c:v>
                </c:pt>
                <c:pt idx="70">
                  <c:v>41579</c:v>
                </c:pt>
                <c:pt idx="71">
                  <c:v>41609</c:v>
                </c:pt>
                <c:pt idx="72">
                  <c:v>41640</c:v>
                </c:pt>
                <c:pt idx="73">
                  <c:v>41671</c:v>
                </c:pt>
                <c:pt idx="74">
                  <c:v>41699</c:v>
                </c:pt>
                <c:pt idx="75">
                  <c:v>41730</c:v>
                </c:pt>
                <c:pt idx="76">
                  <c:v>41760</c:v>
                </c:pt>
                <c:pt idx="77">
                  <c:v>41791</c:v>
                </c:pt>
                <c:pt idx="78">
                  <c:v>41821</c:v>
                </c:pt>
                <c:pt idx="79">
                  <c:v>41852</c:v>
                </c:pt>
                <c:pt idx="80">
                  <c:v>41883</c:v>
                </c:pt>
                <c:pt idx="81">
                  <c:v>41913</c:v>
                </c:pt>
                <c:pt idx="82">
                  <c:v>41944</c:v>
                </c:pt>
                <c:pt idx="83">
                  <c:v>41974</c:v>
                </c:pt>
                <c:pt idx="84">
                  <c:v>42005</c:v>
                </c:pt>
                <c:pt idx="85">
                  <c:v>42036</c:v>
                </c:pt>
                <c:pt idx="86">
                  <c:v>42064</c:v>
                </c:pt>
                <c:pt idx="87">
                  <c:v>42095</c:v>
                </c:pt>
                <c:pt idx="88">
                  <c:v>42125</c:v>
                </c:pt>
                <c:pt idx="89">
                  <c:v>42156</c:v>
                </c:pt>
                <c:pt idx="90">
                  <c:v>42186</c:v>
                </c:pt>
                <c:pt idx="91">
                  <c:v>42217</c:v>
                </c:pt>
                <c:pt idx="92">
                  <c:v>42248</c:v>
                </c:pt>
                <c:pt idx="93">
                  <c:v>42278</c:v>
                </c:pt>
                <c:pt idx="94">
                  <c:v>42309</c:v>
                </c:pt>
                <c:pt idx="95">
                  <c:v>42339</c:v>
                </c:pt>
                <c:pt idx="96">
                  <c:v>42370</c:v>
                </c:pt>
                <c:pt idx="97">
                  <c:v>42401</c:v>
                </c:pt>
                <c:pt idx="98">
                  <c:v>42430</c:v>
                </c:pt>
                <c:pt idx="99">
                  <c:v>42461</c:v>
                </c:pt>
                <c:pt idx="100">
                  <c:v>42491</c:v>
                </c:pt>
                <c:pt idx="101">
                  <c:v>42522</c:v>
                </c:pt>
                <c:pt idx="102">
                  <c:v>42552</c:v>
                </c:pt>
                <c:pt idx="103">
                  <c:v>42583</c:v>
                </c:pt>
                <c:pt idx="104">
                  <c:v>42614</c:v>
                </c:pt>
                <c:pt idx="105">
                  <c:v>42644</c:v>
                </c:pt>
                <c:pt idx="106">
                  <c:v>42675</c:v>
                </c:pt>
                <c:pt idx="107">
                  <c:v>42705</c:v>
                </c:pt>
                <c:pt idx="108">
                  <c:v>42736</c:v>
                </c:pt>
                <c:pt idx="109">
                  <c:v>42767</c:v>
                </c:pt>
                <c:pt idx="110">
                  <c:v>42795</c:v>
                </c:pt>
                <c:pt idx="111">
                  <c:v>42826</c:v>
                </c:pt>
                <c:pt idx="112">
                  <c:v>42856</c:v>
                </c:pt>
                <c:pt idx="113">
                  <c:v>42887</c:v>
                </c:pt>
                <c:pt idx="114">
                  <c:v>42917</c:v>
                </c:pt>
                <c:pt idx="115">
                  <c:v>42948</c:v>
                </c:pt>
                <c:pt idx="116">
                  <c:v>42979</c:v>
                </c:pt>
                <c:pt idx="117">
                  <c:v>43009</c:v>
                </c:pt>
                <c:pt idx="118">
                  <c:v>43040</c:v>
                </c:pt>
                <c:pt idx="119">
                  <c:v>43070</c:v>
                </c:pt>
                <c:pt idx="120">
                  <c:v>43101</c:v>
                </c:pt>
                <c:pt idx="121">
                  <c:v>43132</c:v>
                </c:pt>
                <c:pt idx="122">
                  <c:v>43160</c:v>
                </c:pt>
                <c:pt idx="123">
                  <c:v>43191</c:v>
                </c:pt>
                <c:pt idx="124">
                  <c:v>43221</c:v>
                </c:pt>
                <c:pt idx="125">
                  <c:v>43252</c:v>
                </c:pt>
                <c:pt idx="126">
                  <c:v>43282</c:v>
                </c:pt>
                <c:pt idx="127">
                  <c:v>43313</c:v>
                </c:pt>
                <c:pt idx="128">
                  <c:v>43344</c:v>
                </c:pt>
                <c:pt idx="129">
                  <c:v>43374</c:v>
                </c:pt>
              </c:numCache>
            </c:numRef>
          </c:cat>
          <c:val>
            <c:numRef>
              <c:f>'[1]Price index'!$B$4:$B$133</c:f>
              <c:numCache>
                <c:formatCode>General</c:formatCode>
                <c:ptCount val="130"/>
                <c:pt idx="0">
                  <c:v>100</c:v>
                </c:pt>
                <c:pt idx="1">
                  <c:v>100.93457943925233</c:v>
                </c:pt>
                <c:pt idx="2">
                  <c:v>106.23052959501558</c:v>
                </c:pt>
                <c:pt idx="3">
                  <c:v>113.76947040498443</c:v>
                </c:pt>
                <c:pt idx="4">
                  <c:v>124.54828660436139</c:v>
                </c:pt>
                <c:pt idx="5">
                  <c:v>132.64797507788165</c:v>
                </c:pt>
                <c:pt idx="6">
                  <c:v>135.51401869158883</c:v>
                </c:pt>
                <c:pt idx="7">
                  <c:v>138.69158878504678</c:v>
                </c:pt>
                <c:pt idx="8">
                  <c:v>135.01557632398757</c:v>
                </c:pt>
                <c:pt idx="9">
                  <c:v>121.61993769470408</c:v>
                </c:pt>
                <c:pt idx="10">
                  <c:v>111.588785046729</c:v>
                </c:pt>
                <c:pt idx="11">
                  <c:v>97.507788161993801</c:v>
                </c:pt>
                <c:pt idx="12">
                  <c:v>92.772585669781961</c:v>
                </c:pt>
                <c:pt idx="13">
                  <c:v>88.722741433021838</c:v>
                </c:pt>
                <c:pt idx="14">
                  <c:v>86.479750778816239</c:v>
                </c:pt>
                <c:pt idx="15">
                  <c:v>80.560747663551439</c:v>
                </c:pt>
                <c:pt idx="16">
                  <c:v>78.56697819314644</c:v>
                </c:pt>
                <c:pt idx="17">
                  <c:v>79.501557632398772</c:v>
                </c:pt>
                <c:pt idx="18">
                  <c:v>81.55763239875391</c:v>
                </c:pt>
                <c:pt idx="19">
                  <c:v>84.922118380062315</c:v>
                </c:pt>
                <c:pt idx="20">
                  <c:v>88.286604361370721</c:v>
                </c:pt>
                <c:pt idx="21">
                  <c:v>91.900311526479769</c:v>
                </c:pt>
                <c:pt idx="22">
                  <c:v>89.595015576324016</c:v>
                </c:pt>
                <c:pt idx="23">
                  <c:v>89.65732087227417</c:v>
                </c:pt>
                <c:pt idx="24">
                  <c:v>92.336448598130858</c:v>
                </c:pt>
                <c:pt idx="25">
                  <c:v>95.700934579439277</c:v>
                </c:pt>
                <c:pt idx="26">
                  <c:v>98.94080996884739</c:v>
                </c:pt>
                <c:pt idx="27">
                  <c:v>103.98753894081</c:v>
                </c:pt>
                <c:pt idx="28">
                  <c:v>108.2242990654206</c:v>
                </c:pt>
                <c:pt idx="29">
                  <c:v>109.84423676012466</c:v>
                </c:pt>
                <c:pt idx="30">
                  <c:v>104.73520249221187</c:v>
                </c:pt>
                <c:pt idx="31">
                  <c:v>100.93457943925236</c:v>
                </c:pt>
                <c:pt idx="32">
                  <c:v>100.99688473520251</c:v>
                </c:pt>
                <c:pt idx="33">
                  <c:v>101.93146417445485</c:v>
                </c:pt>
                <c:pt idx="34">
                  <c:v>101.68224299065422</c:v>
                </c:pt>
                <c:pt idx="35">
                  <c:v>102.36760124610593</c:v>
                </c:pt>
                <c:pt idx="36">
                  <c:v>105.48286604361373</c:v>
                </c:pt>
                <c:pt idx="37">
                  <c:v>112.08722741433024</c:v>
                </c:pt>
                <c:pt idx="38">
                  <c:v>114.82866043613711</c:v>
                </c:pt>
                <c:pt idx="39">
                  <c:v>117.00934579439257</c:v>
                </c:pt>
                <c:pt idx="40">
                  <c:v>117.00934579439257</c:v>
                </c:pt>
                <c:pt idx="41">
                  <c:v>115.70093457943929</c:v>
                </c:pt>
                <c:pt idx="42">
                  <c:v>115.95015576323992</c:v>
                </c:pt>
                <c:pt idx="43">
                  <c:v>116.07476635514026</c:v>
                </c:pt>
                <c:pt idx="44">
                  <c:v>115.95015576323992</c:v>
                </c:pt>
                <c:pt idx="45">
                  <c:v>114.89096573208728</c:v>
                </c:pt>
                <c:pt idx="46">
                  <c:v>114.1433021806854</c:v>
                </c:pt>
                <c:pt idx="47">
                  <c:v>113.8940809968848</c:v>
                </c:pt>
                <c:pt idx="48">
                  <c:v>114.0186915887851</c:v>
                </c:pt>
                <c:pt idx="49">
                  <c:v>115.14018691588791</c:v>
                </c:pt>
                <c:pt idx="50">
                  <c:v>114.01869158878509</c:v>
                </c:pt>
                <c:pt idx="51">
                  <c:v>114.01869158878509</c:v>
                </c:pt>
                <c:pt idx="52">
                  <c:v>113.33333333333337</c:v>
                </c:pt>
                <c:pt idx="53">
                  <c:v>110.34267912772589</c:v>
                </c:pt>
                <c:pt idx="54">
                  <c:v>108.03738317757012</c:v>
                </c:pt>
                <c:pt idx="55">
                  <c:v>104.98442367601248</c:v>
                </c:pt>
                <c:pt idx="56">
                  <c:v>106.66666666666669</c:v>
                </c:pt>
                <c:pt idx="57">
                  <c:v>104.23676012461064</c:v>
                </c:pt>
                <c:pt idx="58">
                  <c:v>103.05295950155767</c:v>
                </c:pt>
                <c:pt idx="59">
                  <c:v>103.98753894081001</c:v>
                </c:pt>
                <c:pt idx="60">
                  <c:v>103.98753894081</c:v>
                </c:pt>
                <c:pt idx="61">
                  <c:v>103.17757009345797</c:v>
                </c:pt>
                <c:pt idx="62">
                  <c:v>102.7414330218069</c:v>
                </c:pt>
                <c:pt idx="63">
                  <c:v>103.17757009345797</c:v>
                </c:pt>
                <c:pt idx="64">
                  <c:v>101.55763239875392</c:v>
                </c:pt>
                <c:pt idx="65">
                  <c:v>101.68224299065423</c:v>
                </c:pt>
                <c:pt idx="66">
                  <c:v>101.99376947040501</c:v>
                </c:pt>
                <c:pt idx="67">
                  <c:v>101.80685358255455</c:v>
                </c:pt>
                <c:pt idx="68">
                  <c:v>101.24610591900314</c:v>
                </c:pt>
                <c:pt idx="69">
                  <c:v>102.61682242990658</c:v>
                </c:pt>
                <c:pt idx="70">
                  <c:v>103.92523364485986</c:v>
                </c:pt>
                <c:pt idx="71">
                  <c:v>104.54828660436142</c:v>
                </c:pt>
                <c:pt idx="72">
                  <c:v>105.35825545171343</c:v>
                </c:pt>
                <c:pt idx="73">
                  <c:v>105.79439252336454</c:v>
                </c:pt>
                <c:pt idx="74">
                  <c:v>104.8598130841122</c:v>
                </c:pt>
                <c:pt idx="75">
                  <c:v>105.79439252336454</c:v>
                </c:pt>
                <c:pt idx="76">
                  <c:v>106.47975077881624</c:v>
                </c:pt>
                <c:pt idx="77">
                  <c:v>106.72897196261688</c:v>
                </c:pt>
                <c:pt idx="78">
                  <c:v>107.22741433021812</c:v>
                </c:pt>
                <c:pt idx="79">
                  <c:v>107.53894080996889</c:v>
                </c:pt>
                <c:pt idx="80">
                  <c:v>107.6635514018692</c:v>
                </c:pt>
                <c:pt idx="81">
                  <c:v>107.16510903426796</c:v>
                </c:pt>
                <c:pt idx="82">
                  <c:v>106.35514018691593</c:v>
                </c:pt>
                <c:pt idx="83">
                  <c:v>105.04672897196268</c:v>
                </c:pt>
                <c:pt idx="84">
                  <c:v>103.42679127725863</c:v>
                </c:pt>
                <c:pt idx="85">
                  <c:v>100.43613707165115</c:v>
                </c:pt>
                <c:pt idx="86">
                  <c:v>98.255451713395701</c:v>
                </c:pt>
                <c:pt idx="87">
                  <c:v>95.077881619937756</c:v>
                </c:pt>
                <c:pt idx="88">
                  <c:v>93.021806853582618</c:v>
                </c:pt>
                <c:pt idx="89">
                  <c:v>92.772585669782003</c:v>
                </c:pt>
                <c:pt idx="90">
                  <c:v>92.3364485981309</c:v>
                </c:pt>
                <c:pt idx="91">
                  <c:v>91.464174454828736</c:v>
                </c:pt>
                <c:pt idx="92">
                  <c:v>90.093457943925301</c:v>
                </c:pt>
                <c:pt idx="93">
                  <c:v>88.037383177570163</c:v>
                </c:pt>
                <c:pt idx="94">
                  <c:v>84.797507788162051</c:v>
                </c:pt>
                <c:pt idx="95">
                  <c:v>82.492211838006284</c:v>
                </c:pt>
                <c:pt idx="96">
                  <c:v>81.183800623053017</c:v>
                </c:pt>
                <c:pt idx="97">
                  <c:v>80.498442367601299</c:v>
                </c:pt>
                <c:pt idx="98">
                  <c:v>80.560747663551467</c:v>
                </c:pt>
                <c:pt idx="99">
                  <c:v>82.866043613707234</c:v>
                </c:pt>
                <c:pt idx="100">
                  <c:v>86.043613707165179</c:v>
                </c:pt>
                <c:pt idx="101">
                  <c:v>88.037383177570177</c:v>
                </c:pt>
                <c:pt idx="102">
                  <c:v>89.781931464174534</c:v>
                </c:pt>
                <c:pt idx="103">
                  <c:v>91.588785046729058</c:v>
                </c:pt>
                <c:pt idx="104">
                  <c:v>90.591900311526572</c:v>
                </c:pt>
                <c:pt idx="105">
                  <c:v>89.470404984423766</c:v>
                </c:pt>
                <c:pt idx="106">
                  <c:v>89.158878504672984</c:v>
                </c:pt>
                <c:pt idx="107">
                  <c:v>90.28037383177579</c:v>
                </c:pt>
                <c:pt idx="108">
                  <c:v>92.647975077881696</c:v>
                </c:pt>
                <c:pt idx="109">
                  <c:v>94.953271028037463</c:v>
                </c:pt>
                <c:pt idx="110">
                  <c:v>96.510903426791359</c:v>
                </c:pt>
                <c:pt idx="111">
                  <c:v>97.196261682243076</c:v>
                </c:pt>
                <c:pt idx="112">
                  <c:v>98.940809968847446</c:v>
                </c:pt>
                <c:pt idx="113">
                  <c:v>99.56386292834901</c:v>
                </c:pt>
                <c:pt idx="114">
                  <c:v>101.74454828660446</c:v>
                </c:pt>
                <c:pt idx="115">
                  <c:v>97.943925233644933</c:v>
                </c:pt>
                <c:pt idx="116">
                  <c:v>99.314641744548368</c:v>
                </c:pt>
                <c:pt idx="117">
                  <c:v>98.380062305296022</c:v>
                </c:pt>
                <c:pt idx="118">
                  <c:v>97.196261682243062</c:v>
                </c:pt>
                <c:pt idx="119">
                  <c:v>97.694704049844304</c:v>
                </c:pt>
                <c:pt idx="120">
                  <c:v>98.317757009345868</c:v>
                </c:pt>
                <c:pt idx="121">
                  <c:v>101.37071651090349</c:v>
                </c:pt>
                <c:pt idx="122">
                  <c:v>103.23987538940816</c:v>
                </c:pt>
                <c:pt idx="123">
                  <c:v>105.66978193146423</c:v>
                </c:pt>
                <c:pt idx="124">
                  <c:v>109.71962616822435</c:v>
                </c:pt>
                <c:pt idx="125">
                  <c:v>112.02492211838013</c:v>
                </c:pt>
                <c:pt idx="126">
                  <c:v>114.20560747663558</c:v>
                </c:pt>
                <c:pt idx="127">
                  <c:v>117.32087227414338</c:v>
                </c:pt>
                <c:pt idx="128">
                  <c:v>117.38317757009354</c:v>
                </c:pt>
                <c:pt idx="129">
                  <c:v>116.94704049844243</c:v>
                </c:pt>
              </c:numCache>
            </c:numRef>
          </c:val>
          <c:smooth val="0"/>
          <c:extLst>
            <c:ext xmlns:c16="http://schemas.microsoft.com/office/drawing/2014/chart" uri="{C3380CC4-5D6E-409C-BE32-E72D297353CC}">
              <c16:uniqueId val="{00000000-B4F4-4230-8B43-8E09BFE74A90}"/>
            </c:ext>
          </c:extLst>
        </c:ser>
        <c:ser>
          <c:idx val="1"/>
          <c:order val="1"/>
          <c:tx>
            <c:v>US import price index</c:v>
          </c:tx>
          <c:spPr>
            <a:ln w="28575" cap="rnd">
              <a:solidFill>
                <a:schemeClr val="accent2"/>
              </a:solidFill>
              <a:round/>
            </a:ln>
            <a:effectLst/>
          </c:spPr>
          <c:marker>
            <c:symbol val="none"/>
          </c:marker>
          <c:cat>
            <c:numRef>
              <c:f>'[1]Price index'!$A$4:$A$133</c:f>
              <c:numCache>
                <c:formatCode>General</c:formatCode>
                <c:ptCount val="130"/>
                <c:pt idx="0">
                  <c:v>39448</c:v>
                </c:pt>
                <c:pt idx="1">
                  <c:v>39479</c:v>
                </c:pt>
                <c:pt idx="2">
                  <c:v>39508</c:v>
                </c:pt>
                <c:pt idx="3">
                  <c:v>39539</c:v>
                </c:pt>
                <c:pt idx="4">
                  <c:v>39569</c:v>
                </c:pt>
                <c:pt idx="5">
                  <c:v>39600</c:v>
                </c:pt>
                <c:pt idx="6">
                  <c:v>39630</c:v>
                </c:pt>
                <c:pt idx="7">
                  <c:v>39661</c:v>
                </c:pt>
                <c:pt idx="8">
                  <c:v>39692</c:v>
                </c:pt>
                <c:pt idx="9">
                  <c:v>39722</c:v>
                </c:pt>
                <c:pt idx="10">
                  <c:v>39753</c:v>
                </c:pt>
                <c:pt idx="11">
                  <c:v>39783</c:v>
                </c:pt>
                <c:pt idx="12">
                  <c:v>39814</c:v>
                </c:pt>
                <c:pt idx="13">
                  <c:v>39845</c:v>
                </c:pt>
                <c:pt idx="14">
                  <c:v>39873</c:v>
                </c:pt>
                <c:pt idx="15">
                  <c:v>39904</c:v>
                </c:pt>
                <c:pt idx="16">
                  <c:v>39934</c:v>
                </c:pt>
                <c:pt idx="17">
                  <c:v>39965</c:v>
                </c:pt>
                <c:pt idx="18">
                  <c:v>39995</c:v>
                </c:pt>
                <c:pt idx="19">
                  <c:v>40026</c:v>
                </c:pt>
                <c:pt idx="20">
                  <c:v>40057</c:v>
                </c:pt>
                <c:pt idx="21">
                  <c:v>40087</c:v>
                </c:pt>
                <c:pt idx="22">
                  <c:v>40118</c:v>
                </c:pt>
                <c:pt idx="23">
                  <c:v>40148</c:v>
                </c:pt>
                <c:pt idx="24">
                  <c:v>40179</c:v>
                </c:pt>
                <c:pt idx="25">
                  <c:v>40210</c:v>
                </c:pt>
                <c:pt idx="26">
                  <c:v>40238</c:v>
                </c:pt>
                <c:pt idx="27">
                  <c:v>40269</c:v>
                </c:pt>
                <c:pt idx="28">
                  <c:v>40299</c:v>
                </c:pt>
                <c:pt idx="29">
                  <c:v>40330</c:v>
                </c:pt>
                <c:pt idx="30">
                  <c:v>40360</c:v>
                </c:pt>
                <c:pt idx="31">
                  <c:v>40391</c:v>
                </c:pt>
                <c:pt idx="32">
                  <c:v>40422</c:v>
                </c:pt>
                <c:pt idx="33">
                  <c:v>40452</c:v>
                </c:pt>
                <c:pt idx="34">
                  <c:v>40483</c:v>
                </c:pt>
                <c:pt idx="35">
                  <c:v>40513</c:v>
                </c:pt>
                <c:pt idx="36">
                  <c:v>40544</c:v>
                </c:pt>
                <c:pt idx="37">
                  <c:v>40575</c:v>
                </c:pt>
                <c:pt idx="38">
                  <c:v>40603</c:v>
                </c:pt>
                <c:pt idx="39">
                  <c:v>40634</c:v>
                </c:pt>
                <c:pt idx="40">
                  <c:v>40664</c:v>
                </c:pt>
                <c:pt idx="41">
                  <c:v>40695</c:v>
                </c:pt>
                <c:pt idx="42">
                  <c:v>40725</c:v>
                </c:pt>
                <c:pt idx="43">
                  <c:v>40756</c:v>
                </c:pt>
                <c:pt idx="44">
                  <c:v>40787</c:v>
                </c:pt>
                <c:pt idx="45">
                  <c:v>40817</c:v>
                </c:pt>
                <c:pt idx="46">
                  <c:v>40848</c:v>
                </c:pt>
                <c:pt idx="47">
                  <c:v>40878</c:v>
                </c:pt>
                <c:pt idx="48">
                  <c:v>40909</c:v>
                </c:pt>
                <c:pt idx="49">
                  <c:v>40940</c:v>
                </c:pt>
                <c:pt idx="50">
                  <c:v>40969</c:v>
                </c:pt>
                <c:pt idx="51">
                  <c:v>41000</c:v>
                </c:pt>
                <c:pt idx="52">
                  <c:v>41030</c:v>
                </c:pt>
                <c:pt idx="53">
                  <c:v>41061</c:v>
                </c:pt>
                <c:pt idx="54">
                  <c:v>41091</c:v>
                </c:pt>
                <c:pt idx="55">
                  <c:v>41122</c:v>
                </c:pt>
                <c:pt idx="56">
                  <c:v>41153</c:v>
                </c:pt>
                <c:pt idx="57">
                  <c:v>41183</c:v>
                </c:pt>
                <c:pt idx="58">
                  <c:v>41214</c:v>
                </c:pt>
                <c:pt idx="59">
                  <c:v>41244</c:v>
                </c:pt>
                <c:pt idx="60">
                  <c:v>41275</c:v>
                </c:pt>
                <c:pt idx="61">
                  <c:v>41306</c:v>
                </c:pt>
                <c:pt idx="62">
                  <c:v>41334</c:v>
                </c:pt>
                <c:pt idx="63">
                  <c:v>41365</c:v>
                </c:pt>
                <c:pt idx="64">
                  <c:v>41395</c:v>
                </c:pt>
                <c:pt idx="65">
                  <c:v>41426</c:v>
                </c:pt>
                <c:pt idx="66">
                  <c:v>41456</c:v>
                </c:pt>
                <c:pt idx="67">
                  <c:v>41487</c:v>
                </c:pt>
                <c:pt idx="68">
                  <c:v>41518</c:v>
                </c:pt>
                <c:pt idx="69">
                  <c:v>41548</c:v>
                </c:pt>
                <c:pt idx="70">
                  <c:v>41579</c:v>
                </c:pt>
                <c:pt idx="71">
                  <c:v>41609</c:v>
                </c:pt>
                <c:pt idx="72">
                  <c:v>41640</c:v>
                </c:pt>
                <c:pt idx="73">
                  <c:v>41671</c:v>
                </c:pt>
                <c:pt idx="74">
                  <c:v>41699</c:v>
                </c:pt>
                <c:pt idx="75">
                  <c:v>41730</c:v>
                </c:pt>
                <c:pt idx="76">
                  <c:v>41760</c:v>
                </c:pt>
                <c:pt idx="77">
                  <c:v>41791</c:v>
                </c:pt>
                <c:pt idx="78">
                  <c:v>41821</c:v>
                </c:pt>
                <c:pt idx="79">
                  <c:v>41852</c:v>
                </c:pt>
                <c:pt idx="80">
                  <c:v>41883</c:v>
                </c:pt>
                <c:pt idx="81">
                  <c:v>41913</c:v>
                </c:pt>
                <c:pt idx="82">
                  <c:v>41944</c:v>
                </c:pt>
                <c:pt idx="83">
                  <c:v>41974</c:v>
                </c:pt>
                <c:pt idx="84">
                  <c:v>42005</c:v>
                </c:pt>
                <c:pt idx="85">
                  <c:v>42036</c:v>
                </c:pt>
                <c:pt idx="86">
                  <c:v>42064</c:v>
                </c:pt>
                <c:pt idx="87">
                  <c:v>42095</c:v>
                </c:pt>
                <c:pt idx="88">
                  <c:v>42125</c:v>
                </c:pt>
                <c:pt idx="89">
                  <c:v>42156</c:v>
                </c:pt>
                <c:pt idx="90">
                  <c:v>42186</c:v>
                </c:pt>
                <c:pt idx="91">
                  <c:v>42217</c:v>
                </c:pt>
                <c:pt idx="92">
                  <c:v>42248</c:v>
                </c:pt>
                <c:pt idx="93">
                  <c:v>42278</c:v>
                </c:pt>
                <c:pt idx="94">
                  <c:v>42309</c:v>
                </c:pt>
                <c:pt idx="95">
                  <c:v>42339</c:v>
                </c:pt>
                <c:pt idx="96">
                  <c:v>42370</c:v>
                </c:pt>
                <c:pt idx="97">
                  <c:v>42401</c:v>
                </c:pt>
                <c:pt idx="98">
                  <c:v>42430</c:v>
                </c:pt>
                <c:pt idx="99">
                  <c:v>42461</c:v>
                </c:pt>
                <c:pt idx="100">
                  <c:v>42491</c:v>
                </c:pt>
                <c:pt idx="101">
                  <c:v>42522</c:v>
                </c:pt>
                <c:pt idx="102">
                  <c:v>42552</c:v>
                </c:pt>
                <c:pt idx="103">
                  <c:v>42583</c:v>
                </c:pt>
                <c:pt idx="104">
                  <c:v>42614</c:v>
                </c:pt>
                <c:pt idx="105">
                  <c:v>42644</c:v>
                </c:pt>
                <c:pt idx="106">
                  <c:v>42675</c:v>
                </c:pt>
                <c:pt idx="107">
                  <c:v>42705</c:v>
                </c:pt>
                <c:pt idx="108">
                  <c:v>42736</c:v>
                </c:pt>
                <c:pt idx="109">
                  <c:v>42767</c:v>
                </c:pt>
                <c:pt idx="110">
                  <c:v>42795</c:v>
                </c:pt>
                <c:pt idx="111">
                  <c:v>42826</c:v>
                </c:pt>
                <c:pt idx="112">
                  <c:v>42856</c:v>
                </c:pt>
                <c:pt idx="113">
                  <c:v>42887</c:v>
                </c:pt>
                <c:pt idx="114">
                  <c:v>42917</c:v>
                </c:pt>
                <c:pt idx="115">
                  <c:v>42948</c:v>
                </c:pt>
                <c:pt idx="116">
                  <c:v>42979</c:v>
                </c:pt>
                <c:pt idx="117">
                  <c:v>43009</c:v>
                </c:pt>
                <c:pt idx="118">
                  <c:v>43040</c:v>
                </c:pt>
                <c:pt idx="119">
                  <c:v>43070</c:v>
                </c:pt>
                <c:pt idx="120">
                  <c:v>43101</c:v>
                </c:pt>
                <c:pt idx="121">
                  <c:v>43132</c:v>
                </c:pt>
                <c:pt idx="122">
                  <c:v>43160</c:v>
                </c:pt>
                <c:pt idx="123">
                  <c:v>43191</c:v>
                </c:pt>
                <c:pt idx="124">
                  <c:v>43221</c:v>
                </c:pt>
                <c:pt idx="125">
                  <c:v>43252</c:v>
                </c:pt>
                <c:pt idx="126">
                  <c:v>43282</c:v>
                </c:pt>
                <c:pt idx="127">
                  <c:v>43313</c:v>
                </c:pt>
                <c:pt idx="128">
                  <c:v>43344</c:v>
                </c:pt>
                <c:pt idx="129">
                  <c:v>43374</c:v>
                </c:pt>
              </c:numCache>
            </c:numRef>
          </c:cat>
          <c:val>
            <c:numRef>
              <c:f>'[1]Price index'!$C$4:$C$133</c:f>
              <c:numCache>
                <c:formatCode>General</c:formatCode>
                <c:ptCount val="130"/>
                <c:pt idx="0">
                  <c:v>100</c:v>
                </c:pt>
                <c:pt idx="1">
                  <c:v>105.28511821974965</c:v>
                </c:pt>
                <c:pt idx="2">
                  <c:v>112.51738525730181</c:v>
                </c:pt>
                <c:pt idx="3">
                  <c:v>124.75660639777469</c:v>
                </c:pt>
                <c:pt idx="4">
                  <c:v>134.28372739916549</c:v>
                </c:pt>
                <c:pt idx="5">
                  <c:v>149.09596662030597</c:v>
                </c:pt>
                <c:pt idx="6">
                  <c:v>151.04311543810846</c:v>
                </c:pt>
                <c:pt idx="7">
                  <c:v>149.65229485396381</c:v>
                </c:pt>
                <c:pt idx="8">
                  <c:v>153.19888734353265</c:v>
                </c:pt>
                <c:pt idx="9">
                  <c:v>139.77746870653681</c:v>
                </c:pt>
                <c:pt idx="10">
                  <c:v>128.51182197496519</c:v>
                </c:pt>
                <c:pt idx="11">
                  <c:v>106.46731571627255</c:v>
                </c:pt>
                <c:pt idx="12">
                  <c:v>101.25173852573013</c:v>
                </c:pt>
                <c:pt idx="13">
                  <c:v>97.218358831710674</c:v>
                </c:pt>
                <c:pt idx="14">
                  <c:v>87.969401947148782</c:v>
                </c:pt>
                <c:pt idx="15">
                  <c:v>84.144645340751012</c:v>
                </c:pt>
                <c:pt idx="16">
                  <c:v>79.068150208623052</c:v>
                </c:pt>
                <c:pt idx="17">
                  <c:v>79.276773296244741</c:v>
                </c:pt>
                <c:pt idx="18">
                  <c:v>80.528511821974931</c:v>
                </c:pt>
                <c:pt idx="19">
                  <c:v>82.614742698191904</c:v>
                </c:pt>
                <c:pt idx="20">
                  <c:v>87.760778859527093</c:v>
                </c:pt>
                <c:pt idx="21">
                  <c:v>88.664812239221106</c:v>
                </c:pt>
                <c:pt idx="22">
                  <c:v>90.403337969401903</c:v>
                </c:pt>
                <c:pt idx="23">
                  <c:v>90.681502086230836</c:v>
                </c:pt>
                <c:pt idx="24">
                  <c:v>91.933240611961011</c:v>
                </c:pt>
                <c:pt idx="25">
                  <c:v>95.897079276773269</c:v>
                </c:pt>
                <c:pt idx="26">
                  <c:v>101.87760778859524</c:v>
                </c:pt>
                <c:pt idx="27">
                  <c:v>107.99721835883169</c:v>
                </c:pt>
                <c:pt idx="28">
                  <c:v>110.63977746870651</c:v>
                </c:pt>
                <c:pt idx="29">
                  <c:v>112.37830319888732</c:v>
                </c:pt>
                <c:pt idx="30">
                  <c:v>109.73574408901251</c:v>
                </c:pt>
                <c:pt idx="31">
                  <c:v>106.46731571627258</c:v>
                </c:pt>
                <c:pt idx="32">
                  <c:v>106.5368567454798</c:v>
                </c:pt>
                <c:pt idx="33">
                  <c:v>105.84144645340747</c:v>
                </c:pt>
                <c:pt idx="34">
                  <c:v>107.51043115438104</c:v>
                </c:pt>
                <c:pt idx="35">
                  <c:v>107.30180806675936</c:v>
                </c:pt>
                <c:pt idx="36">
                  <c:v>111.68289290681498</c:v>
                </c:pt>
                <c:pt idx="37">
                  <c:v>114.88178025034766</c:v>
                </c:pt>
                <c:pt idx="38">
                  <c:v>121.83588317107089</c:v>
                </c:pt>
                <c:pt idx="39">
                  <c:v>123.7830319888734</c:v>
                </c:pt>
                <c:pt idx="40">
                  <c:v>124.89568845618912</c:v>
                </c:pt>
                <c:pt idx="41">
                  <c:v>123.99165507649511</c:v>
                </c:pt>
                <c:pt idx="42">
                  <c:v>123.99165507649512</c:v>
                </c:pt>
                <c:pt idx="43">
                  <c:v>123.22670375521555</c:v>
                </c:pt>
                <c:pt idx="44">
                  <c:v>123.36578581363003</c:v>
                </c:pt>
                <c:pt idx="45">
                  <c:v>120.65368567454797</c:v>
                </c:pt>
                <c:pt idx="46">
                  <c:v>117.80250347705146</c:v>
                </c:pt>
                <c:pt idx="47">
                  <c:v>116.89847009735743</c:v>
                </c:pt>
                <c:pt idx="48">
                  <c:v>116.41168289290681</c:v>
                </c:pt>
                <c:pt idx="49">
                  <c:v>115.64673157162726</c:v>
                </c:pt>
                <c:pt idx="50">
                  <c:v>115.36856745479831</c:v>
                </c:pt>
                <c:pt idx="51">
                  <c:v>115.71627260083447</c:v>
                </c:pt>
                <c:pt idx="52">
                  <c:v>116.68984700973573</c:v>
                </c:pt>
                <c:pt idx="53">
                  <c:v>114.67315716272599</c:v>
                </c:pt>
                <c:pt idx="54">
                  <c:v>112.37830319888731</c:v>
                </c:pt>
                <c:pt idx="55">
                  <c:v>109.45757997218357</c:v>
                </c:pt>
                <c:pt idx="56">
                  <c:v>107.09318497913766</c:v>
                </c:pt>
                <c:pt idx="57">
                  <c:v>103.61613351877605</c:v>
                </c:pt>
                <c:pt idx="58">
                  <c:v>103.54659248956882</c:v>
                </c:pt>
                <c:pt idx="59">
                  <c:v>101.32127955493738</c:v>
                </c:pt>
                <c:pt idx="60">
                  <c:v>100.90403337969398</c:v>
                </c:pt>
                <c:pt idx="61">
                  <c:v>102.08623087621694</c:v>
                </c:pt>
                <c:pt idx="62">
                  <c:v>102.57301808066757</c:v>
                </c:pt>
                <c:pt idx="63">
                  <c:v>102.43393602225311</c:v>
                </c:pt>
                <c:pt idx="64">
                  <c:v>101.66898470097354</c:v>
                </c:pt>
                <c:pt idx="65">
                  <c:v>101.66898470097354</c:v>
                </c:pt>
                <c:pt idx="66">
                  <c:v>101.18219749652292</c:v>
                </c:pt>
                <c:pt idx="67">
                  <c:v>101.39082058414462</c:v>
                </c:pt>
                <c:pt idx="68">
                  <c:v>100.20862308762166</c:v>
                </c:pt>
                <c:pt idx="69">
                  <c:v>101.04311543810846</c:v>
                </c:pt>
                <c:pt idx="70">
                  <c:v>101.46036161335185</c:v>
                </c:pt>
                <c:pt idx="71">
                  <c:v>102.99026425591094</c:v>
                </c:pt>
                <c:pt idx="72">
                  <c:v>102.78164116828926</c:v>
                </c:pt>
                <c:pt idx="73">
                  <c:v>103.47705146036158</c:v>
                </c:pt>
                <c:pt idx="74">
                  <c:v>104.45062586926282</c:v>
                </c:pt>
                <c:pt idx="75">
                  <c:v>103.40751043115434</c:v>
                </c:pt>
                <c:pt idx="76">
                  <c:v>103.89429763560497</c:v>
                </c:pt>
                <c:pt idx="77">
                  <c:v>103.9638386648122</c:v>
                </c:pt>
                <c:pt idx="78">
                  <c:v>104.52016689847007</c:v>
                </c:pt>
                <c:pt idx="79">
                  <c:v>104.24200278164113</c:v>
                </c:pt>
                <c:pt idx="80">
                  <c:v>104.31154381084836</c:v>
                </c:pt>
                <c:pt idx="81">
                  <c:v>104.31154381084836</c:v>
                </c:pt>
                <c:pt idx="82">
                  <c:v>103.33796940194711</c:v>
                </c:pt>
                <c:pt idx="83">
                  <c:v>101.73852573018078</c:v>
                </c:pt>
                <c:pt idx="84">
                  <c:v>99.582753824756566</c:v>
                </c:pt>
                <c:pt idx="85">
                  <c:v>96.314325452016661</c:v>
                </c:pt>
                <c:pt idx="86">
                  <c:v>93.324061196105674</c:v>
                </c:pt>
                <c:pt idx="87">
                  <c:v>89.012517385257283</c:v>
                </c:pt>
                <c:pt idx="88">
                  <c:v>87.204450625869242</c:v>
                </c:pt>
                <c:pt idx="89">
                  <c:v>86.091794158553512</c:v>
                </c:pt>
                <c:pt idx="90">
                  <c:v>84.561891515994404</c:v>
                </c:pt>
                <c:pt idx="91">
                  <c:v>83.936022253129323</c:v>
                </c:pt>
                <c:pt idx="92">
                  <c:v>82.614742698191904</c:v>
                </c:pt>
                <c:pt idx="93">
                  <c:v>80.319888734353242</c:v>
                </c:pt>
                <c:pt idx="94">
                  <c:v>77.607788595271174</c:v>
                </c:pt>
                <c:pt idx="95">
                  <c:v>76.07788595271208</c:v>
                </c:pt>
                <c:pt idx="96">
                  <c:v>72.739916550764917</c:v>
                </c:pt>
                <c:pt idx="97">
                  <c:v>72.114047287899837</c:v>
                </c:pt>
                <c:pt idx="98">
                  <c:v>72.25312934631431</c:v>
                </c:pt>
                <c:pt idx="99">
                  <c:v>74.339360222531269</c:v>
                </c:pt>
                <c:pt idx="100">
                  <c:v>77.677329624478418</c:v>
                </c:pt>
                <c:pt idx="101">
                  <c:v>80.319888734353242</c:v>
                </c:pt>
                <c:pt idx="102">
                  <c:v>82.475660639777445</c:v>
                </c:pt>
                <c:pt idx="103">
                  <c:v>83.240611961056999</c:v>
                </c:pt>
                <c:pt idx="104">
                  <c:v>81.502086230876188</c:v>
                </c:pt>
                <c:pt idx="105">
                  <c:v>80.66759388038939</c:v>
                </c:pt>
                <c:pt idx="106">
                  <c:v>80.389429763560457</c:v>
                </c:pt>
                <c:pt idx="107">
                  <c:v>83.031988873435282</c:v>
                </c:pt>
                <c:pt idx="108">
                  <c:v>87.343532684283673</c:v>
                </c:pt>
                <c:pt idx="109">
                  <c:v>90.194714881780186</c:v>
                </c:pt>
                <c:pt idx="110">
                  <c:v>92.420027816411633</c:v>
                </c:pt>
                <c:pt idx="111">
                  <c:v>93.602225312934564</c:v>
                </c:pt>
                <c:pt idx="112">
                  <c:v>94.158553546592429</c:v>
                </c:pt>
                <c:pt idx="113">
                  <c:v>93.810848400556267</c:v>
                </c:pt>
                <c:pt idx="114">
                  <c:v>93.741307371349038</c:v>
                </c:pt>
                <c:pt idx="115">
                  <c:v>93.532684283727335</c:v>
                </c:pt>
                <c:pt idx="116">
                  <c:v>95.271210013908146</c:v>
                </c:pt>
                <c:pt idx="117">
                  <c:v>97.635605006954037</c:v>
                </c:pt>
                <c:pt idx="118">
                  <c:v>97.844228094575726</c:v>
                </c:pt>
                <c:pt idx="119">
                  <c:v>96.73157162726001</c:v>
                </c:pt>
                <c:pt idx="120">
                  <c:v>98.539638386648036</c:v>
                </c:pt>
                <c:pt idx="121">
                  <c:v>100.8344923504867</c:v>
                </c:pt>
                <c:pt idx="122">
                  <c:v>103.68567454798321</c:v>
                </c:pt>
                <c:pt idx="123">
                  <c:v>106.81502086230866</c:v>
                </c:pt>
                <c:pt idx="124">
                  <c:v>108.76216968011117</c:v>
                </c:pt>
                <c:pt idx="125">
                  <c:v>108.27538247566054</c:v>
                </c:pt>
                <c:pt idx="126">
                  <c:v>108.8317107093184</c:v>
                </c:pt>
                <c:pt idx="127">
                  <c:v>108.34492350486779</c:v>
                </c:pt>
                <c:pt idx="128">
                  <c:v>108.55354659248948</c:v>
                </c:pt>
                <c:pt idx="129">
                  <c:v>108.34492350486781</c:v>
                </c:pt>
              </c:numCache>
            </c:numRef>
          </c:val>
          <c:smooth val="0"/>
          <c:extLst>
            <c:ext xmlns:c16="http://schemas.microsoft.com/office/drawing/2014/chart" uri="{C3380CC4-5D6E-409C-BE32-E72D297353CC}">
              <c16:uniqueId val="{00000001-B4F4-4230-8B43-8E09BFE74A90}"/>
            </c:ext>
          </c:extLst>
        </c:ser>
        <c:dLbls>
          <c:showLegendKey val="0"/>
          <c:showVal val="0"/>
          <c:showCatName val="0"/>
          <c:showSerName val="0"/>
          <c:showPercent val="0"/>
          <c:showBubbleSize val="0"/>
        </c:dLbls>
        <c:smooth val="0"/>
        <c:axId val="679938520"/>
        <c:axId val="679936880"/>
      </c:lineChart>
      <c:catAx>
        <c:axId val="679938520"/>
        <c:scaling>
          <c:orientation val="minMax"/>
        </c:scaling>
        <c:delete val="0"/>
        <c:axPos val="b"/>
        <c:numFmt formatCode="yyyy" sourceLinked="0"/>
        <c:majorTickMark val="out"/>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679936880"/>
        <c:crosses val="autoZero"/>
        <c:auto val="1"/>
        <c:lblAlgn val="ctr"/>
        <c:lblOffset val="100"/>
        <c:tickLblSkip val="12"/>
        <c:tickMarkSkip val="12"/>
        <c:noMultiLvlLbl val="1"/>
      </c:catAx>
      <c:valAx>
        <c:axId val="679936880"/>
        <c:scaling>
          <c:orientation val="minMax"/>
          <c:min val="60"/>
        </c:scaling>
        <c:delete val="0"/>
        <c:axPos val="l"/>
        <c:numFmt formatCode="0" sourceLinked="0"/>
        <c:majorTickMark val="out"/>
        <c:minorTickMark val="none"/>
        <c:tickLblPos val="nextTo"/>
        <c:spPr>
          <a:noFill/>
          <a:ln>
            <a:solidFill>
              <a:schemeClr val="bg1">
                <a:lumMod val="50000"/>
              </a:schemeClr>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67993852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Figure 1 US Steel producer</a:t>
            </a:r>
            <a:r>
              <a:rPr lang="en-US" baseline="0"/>
              <a:t> price index  vs. US steel importer price index (January 2008=100)</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'Price index'!$N$12</c:f>
              <c:strCache>
                <c:ptCount val="1"/>
                <c:pt idx="0">
                  <c:v>US producer price Index</c:v>
                </c:pt>
              </c:strCache>
            </c:strRef>
          </c:tx>
          <c:spPr>
            <a:ln w="28575" cap="rnd">
              <a:solidFill>
                <a:schemeClr val="accent1"/>
              </a:solidFill>
              <a:round/>
            </a:ln>
            <a:effectLst/>
          </c:spPr>
          <c:marker>
            <c:symbol val="none"/>
          </c:marker>
          <c:cat>
            <c:numRef>
              <c:f>'Price index'!$M$13:$M$142</c:f>
              <c:numCache>
                <c:formatCode>mmm\-yy</c:formatCode>
                <c:ptCount val="130"/>
                <c:pt idx="0">
                  <c:v>39448</c:v>
                </c:pt>
                <c:pt idx="1">
                  <c:v>39479</c:v>
                </c:pt>
                <c:pt idx="2">
                  <c:v>39508</c:v>
                </c:pt>
                <c:pt idx="3">
                  <c:v>39539</c:v>
                </c:pt>
                <c:pt idx="4">
                  <c:v>39569</c:v>
                </c:pt>
                <c:pt idx="5">
                  <c:v>39600</c:v>
                </c:pt>
                <c:pt idx="6">
                  <c:v>39630</c:v>
                </c:pt>
                <c:pt idx="7">
                  <c:v>39661</c:v>
                </c:pt>
                <c:pt idx="8">
                  <c:v>39692</c:v>
                </c:pt>
                <c:pt idx="9">
                  <c:v>39722</c:v>
                </c:pt>
                <c:pt idx="10">
                  <c:v>39753</c:v>
                </c:pt>
                <c:pt idx="11">
                  <c:v>39783</c:v>
                </c:pt>
                <c:pt idx="12">
                  <c:v>39814</c:v>
                </c:pt>
                <c:pt idx="13">
                  <c:v>39845</c:v>
                </c:pt>
                <c:pt idx="14">
                  <c:v>39873</c:v>
                </c:pt>
                <c:pt idx="15">
                  <c:v>39904</c:v>
                </c:pt>
                <c:pt idx="16">
                  <c:v>39934</c:v>
                </c:pt>
                <c:pt idx="17">
                  <c:v>39965</c:v>
                </c:pt>
                <c:pt idx="18">
                  <c:v>39995</c:v>
                </c:pt>
                <c:pt idx="19">
                  <c:v>40026</c:v>
                </c:pt>
                <c:pt idx="20">
                  <c:v>40057</c:v>
                </c:pt>
                <c:pt idx="21">
                  <c:v>40087</c:v>
                </c:pt>
                <c:pt idx="22">
                  <c:v>40118</c:v>
                </c:pt>
                <c:pt idx="23">
                  <c:v>40148</c:v>
                </c:pt>
                <c:pt idx="24">
                  <c:v>40179</c:v>
                </c:pt>
                <c:pt idx="25">
                  <c:v>40210</c:v>
                </c:pt>
                <c:pt idx="26">
                  <c:v>40238</c:v>
                </c:pt>
                <c:pt idx="27">
                  <c:v>40269</c:v>
                </c:pt>
                <c:pt idx="28">
                  <c:v>40299</c:v>
                </c:pt>
                <c:pt idx="29">
                  <c:v>40330</c:v>
                </c:pt>
                <c:pt idx="30">
                  <c:v>40360</c:v>
                </c:pt>
                <c:pt idx="31">
                  <c:v>40391</c:v>
                </c:pt>
                <c:pt idx="32">
                  <c:v>40422</c:v>
                </c:pt>
                <c:pt idx="33">
                  <c:v>40452</c:v>
                </c:pt>
                <c:pt idx="34">
                  <c:v>40483</c:v>
                </c:pt>
                <c:pt idx="35">
                  <c:v>40513</c:v>
                </c:pt>
                <c:pt idx="36">
                  <c:v>40544</c:v>
                </c:pt>
                <c:pt idx="37">
                  <c:v>40575</c:v>
                </c:pt>
                <c:pt idx="38">
                  <c:v>40603</c:v>
                </c:pt>
                <c:pt idx="39">
                  <c:v>40634</c:v>
                </c:pt>
                <c:pt idx="40">
                  <c:v>40664</c:v>
                </c:pt>
                <c:pt idx="41">
                  <c:v>40695</c:v>
                </c:pt>
                <c:pt idx="42">
                  <c:v>40725</c:v>
                </c:pt>
                <c:pt idx="43">
                  <c:v>40756</c:v>
                </c:pt>
                <c:pt idx="44">
                  <c:v>40787</c:v>
                </c:pt>
                <c:pt idx="45">
                  <c:v>40817</c:v>
                </c:pt>
                <c:pt idx="46">
                  <c:v>40848</c:v>
                </c:pt>
                <c:pt idx="47">
                  <c:v>40878</c:v>
                </c:pt>
                <c:pt idx="48">
                  <c:v>40909</c:v>
                </c:pt>
                <c:pt idx="49">
                  <c:v>40940</c:v>
                </c:pt>
                <c:pt idx="50">
                  <c:v>40969</c:v>
                </c:pt>
                <c:pt idx="51">
                  <c:v>41000</c:v>
                </c:pt>
                <c:pt idx="52">
                  <c:v>41030</c:v>
                </c:pt>
                <c:pt idx="53">
                  <c:v>41061</c:v>
                </c:pt>
                <c:pt idx="54">
                  <c:v>41091</c:v>
                </c:pt>
                <c:pt idx="55">
                  <c:v>41122</c:v>
                </c:pt>
                <c:pt idx="56">
                  <c:v>41153</c:v>
                </c:pt>
                <c:pt idx="57">
                  <c:v>41183</c:v>
                </c:pt>
                <c:pt idx="58">
                  <c:v>41214</c:v>
                </c:pt>
                <c:pt idx="59">
                  <c:v>41244</c:v>
                </c:pt>
                <c:pt idx="60">
                  <c:v>41275</c:v>
                </c:pt>
                <c:pt idx="61">
                  <c:v>41306</c:v>
                </c:pt>
                <c:pt idx="62">
                  <c:v>41334</c:v>
                </c:pt>
                <c:pt idx="63">
                  <c:v>41365</c:v>
                </c:pt>
                <c:pt idx="64">
                  <c:v>41395</c:v>
                </c:pt>
                <c:pt idx="65">
                  <c:v>41426</c:v>
                </c:pt>
                <c:pt idx="66">
                  <c:v>41456</c:v>
                </c:pt>
                <c:pt idx="67">
                  <c:v>41487</c:v>
                </c:pt>
                <c:pt idx="68">
                  <c:v>41518</c:v>
                </c:pt>
                <c:pt idx="69">
                  <c:v>41548</c:v>
                </c:pt>
                <c:pt idx="70">
                  <c:v>41579</c:v>
                </c:pt>
                <c:pt idx="71">
                  <c:v>41609</c:v>
                </c:pt>
                <c:pt idx="72">
                  <c:v>41640</c:v>
                </c:pt>
                <c:pt idx="73">
                  <c:v>41671</c:v>
                </c:pt>
                <c:pt idx="74">
                  <c:v>41699</c:v>
                </c:pt>
                <c:pt idx="75">
                  <c:v>41730</c:v>
                </c:pt>
                <c:pt idx="76">
                  <c:v>41760</c:v>
                </c:pt>
                <c:pt idx="77">
                  <c:v>41791</c:v>
                </c:pt>
                <c:pt idx="78">
                  <c:v>41821</c:v>
                </c:pt>
                <c:pt idx="79">
                  <c:v>41852</c:v>
                </c:pt>
                <c:pt idx="80">
                  <c:v>41883</c:v>
                </c:pt>
                <c:pt idx="81">
                  <c:v>41913</c:v>
                </c:pt>
                <c:pt idx="82">
                  <c:v>41944</c:v>
                </c:pt>
                <c:pt idx="83">
                  <c:v>41974</c:v>
                </c:pt>
                <c:pt idx="84">
                  <c:v>42005</c:v>
                </c:pt>
                <c:pt idx="85">
                  <c:v>42036</c:v>
                </c:pt>
                <c:pt idx="86">
                  <c:v>42064</c:v>
                </c:pt>
                <c:pt idx="87">
                  <c:v>42095</c:v>
                </c:pt>
                <c:pt idx="88">
                  <c:v>42125</c:v>
                </c:pt>
                <c:pt idx="89">
                  <c:v>42156</c:v>
                </c:pt>
                <c:pt idx="90">
                  <c:v>42186</c:v>
                </c:pt>
                <c:pt idx="91">
                  <c:v>42217</c:v>
                </c:pt>
                <c:pt idx="92">
                  <c:v>42248</c:v>
                </c:pt>
                <c:pt idx="93">
                  <c:v>42278</c:v>
                </c:pt>
                <c:pt idx="94">
                  <c:v>42309</c:v>
                </c:pt>
                <c:pt idx="95">
                  <c:v>42339</c:v>
                </c:pt>
                <c:pt idx="96">
                  <c:v>42370</c:v>
                </c:pt>
                <c:pt idx="97">
                  <c:v>42401</c:v>
                </c:pt>
                <c:pt idx="98">
                  <c:v>42430</c:v>
                </c:pt>
                <c:pt idx="99">
                  <c:v>42461</c:v>
                </c:pt>
                <c:pt idx="100">
                  <c:v>42491</c:v>
                </c:pt>
                <c:pt idx="101">
                  <c:v>42522</c:v>
                </c:pt>
                <c:pt idx="102">
                  <c:v>42552</c:v>
                </c:pt>
                <c:pt idx="103">
                  <c:v>42583</c:v>
                </c:pt>
                <c:pt idx="104">
                  <c:v>42614</c:v>
                </c:pt>
                <c:pt idx="105">
                  <c:v>42644</c:v>
                </c:pt>
                <c:pt idx="106">
                  <c:v>42675</c:v>
                </c:pt>
                <c:pt idx="107">
                  <c:v>42705</c:v>
                </c:pt>
                <c:pt idx="108">
                  <c:v>42736</c:v>
                </c:pt>
                <c:pt idx="109">
                  <c:v>42767</c:v>
                </c:pt>
                <c:pt idx="110">
                  <c:v>42795</c:v>
                </c:pt>
                <c:pt idx="111">
                  <c:v>42826</c:v>
                </c:pt>
                <c:pt idx="112">
                  <c:v>42856</c:v>
                </c:pt>
                <c:pt idx="113">
                  <c:v>42887</c:v>
                </c:pt>
                <c:pt idx="114">
                  <c:v>42917</c:v>
                </c:pt>
                <c:pt idx="115">
                  <c:v>42948</c:v>
                </c:pt>
                <c:pt idx="116">
                  <c:v>42979</c:v>
                </c:pt>
                <c:pt idx="117">
                  <c:v>43009</c:v>
                </c:pt>
                <c:pt idx="118">
                  <c:v>43040</c:v>
                </c:pt>
                <c:pt idx="119">
                  <c:v>43070</c:v>
                </c:pt>
                <c:pt idx="120">
                  <c:v>43101</c:v>
                </c:pt>
                <c:pt idx="121">
                  <c:v>43132</c:v>
                </c:pt>
                <c:pt idx="122">
                  <c:v>43160</c:v>
                </c:pt>
                <c:pt idx="123">
                  <c:v>43191</c:v>
                </c:pt>
                <c:pt idx="124">
                  <c:v>43221</c:v>
                </c:pt>
                <c:pt idx="125">
                  <c:v>43252</c:v>
                </c:pt>
                <c:pt idx="126">
                  <c:v>43282</c:v>
                </c:pt>
                <c:pt idx="127">
                  <c:v>43313</c:v>
                </c:pt>
                <c:pt idx="128">
                  <c:v>43344</c:v>
                </c:pt>
                <c:pt idx="129">
                  <c:v>43374</c:v>
                </c:pt>
              </c:numCache>
            </c:numRef>
          </c:cat>
          <c:val>
            <c:numRef>
              <c:f>'Price index'!$N$13:$N$142</c:f>
              <c:numCache>
                <c:formatCode>General</c:formatCode>
                <c:ptCount val="130"/>
                <c:pt idx="0">
                  <c:v>100</c:v>
                </c:pt>
                <c:pt idx="1">
                  <c:v>100.93457943925233</c:v>
                </c:pt>
                <c:pt idx="2">
                  <c:v>106.23052959501558</c:v>
                </c:pt>
                <c:pt idx="3">
                  <c:v>113.76947040498443</c:v>
                </c:pt>
                <c:pt idx="4">
                  <c:v>124.54828660436139</c:v>
                </c:pt>
                <c:pt idx="5">
                  <c:v>132.64797507788165</c:v>
                </c:pt>
                <c:pt idx="6">
                  <c:v>135.51401869158883</c:v>
                </c:pt>
                <c:pt idx="7">
                  <c:v>138.69158878504678</c:v>
                </c:pt>
                <c:pt idx="8">
                  <c:v>135.01557632398757</c:v>
                </c:pt>
                <c:pt idx="9">
                  <c:v>121.61993769470408</c:v>
                </c:pt>
                <c:pt idx="10">
                  <c:v>111.588785046729</c:v>
                </c:pt>
                <c:pt idx="11">
                  <c:v>97.507788161993801</c:v>
                </c:pt>
                <c:pt idx="12">
                  <c:v>92.772585669781961</c:v>
                </c:pt>
                <c:pt idx="13">
                  <c:v>88.722741433021838</c:v>
                </c:pt>
                <c:pt idx="14">
                  <c:v>86.479750778816239</c:v>
                </c:pt>
                <c:pt idx="15">
                  <c:v>80.560747663551439</c:v>
                </c:pt>
                <c:pt idx="16">
                  <c:v>78.56697819314644</c:v>
                </c:pt>
                <c:pt idx="17">
                  <c:v>79.501557632398772</c:v>
                </c:pt>
                <c:pt idx="18">
                  <c:v>81.55763239875391</c:v>
                </c:pt>
                <c:pt idx="19">
                  <c:v>84.922118380062315</c:v>
                </c:pt>
                <c:pt idx="20">
                  <c:v>88.286604361370721</c:v>
                </c:pt>
                <c:pt idx="21">
                  <c:v>91.900311526479769</c:v>
                </c:pt>
                <c:pt idx="22">
                  <c:v>89.595015576324016</c:v>
                </c:pt>
                <c:pt idx="23">
                  <c:v>89.65732087227417</c:v>
                </c:pt>
                <c:pt idx="24">
                  <c:v>92.336448598130858</c:v>
                </c:pt>
                <c:pt idx="25">
                  <c:v>95.700934579439277</c:v>
                </c:pt>
                <c:pt idx="26">
                  <c:v>98.94080996884739</c:v>
                </c:pt>
                <c:pt idx="27">
                  <c:v>103.98753894081</c:v>
                </c:pt>
                <c:pt idx="28">
                  <c:v>108.2242990654206</c:v>
                </c:pt>
                <c:pt idx="29">
                  <c:v>109.84423676012466</c:v>
                </c:pt>
                <c:pt idx="30">
                  <c:v>104.73520249221187</c:v>
                </c:pt>
                <c:pt idx="31">
                  <c:v>100.93457943925236</c:v>
                </c:pt>
                <c:pt idx="32">
                  <c:v>100.99688473520251</c:v>
                </c:pt>
                <c:pt idx="33">
                  <c:v>101.93146417445485</c:v>
                </c:pt>
                <c:pt idx="34">
                  <c:v>101.68224299065422</c:v>
                </c:pt>
                <c:pt idx="35">
                  <c:v>102.36760124610593</c:v>
                </c:pt>
                <c:pt idx="36">
                  <c:v>105.48286604361373</c:v>
                </c:pt>
                <c:pt idx="37">
                  <c:v>112.08722741433024</c:v>
                </c:pt>
                <c:pt idx="38">
                  <c:v>114.82866043613711</c:v>
                </c:pt>
                <c:pt idx="39">
                  <c:v>117.00934579439257</c:v>
                </c:pt>
                <c:pt idx="40">
                  <c:v>117.00934579439257</c:v>
                </c:pt>
                <c:pt idx="41">
                  <c:v>115.70093457943929</c:v>
                </c:pt>
                <c:pt idx="42">
                  <c:v>115.95015576323992</c:v>
                </c:pt>
                <c:pt idx="43">
                  <c:v>116.07476635514026</c:v>
                </c:pt>
                <c:pt idx="44">
                  <c:v>115.95015576323992</c:v>
                </c:pt>
                <c:pt idx="45">
                  <c:v>114.89096573208728</c:v>
                </c:pt>
                <c:pt idx="46">
                  <c:v>114.1433021806854</c:v>
                </c:pt>
                <c:pt idx="47">
                  <c:v>113.8940809968848</c:v>
                </c:pt>
                <c:pt idx="48">
                  <c:v>114.0186915887851</c:v>
                </c:pt>
                <c:pt idx="49">
                  <c:v>115.14018691588791</c:v>
                </c:pt>
                <c:pt idx="50">
                  <c:v>114.01869158878509</c:v>
                </c:pt>
                <c:pt idx="51">
                  <c:v>114.01869158878509</c:v>
                </c:pt>
                <c:pt idx="52">
                  <c:v>113.33333333333337</c:v>
                </c:pt>
                <c:pt idx="53">
                  <c:v>110.34267912772589</c:v>
                </c:pt>
                <c:pt idx="54">
                  <c:v>108.03738317757012</c:v>
                </c:pt>
                <c:pt idx="55">
                  <c:v>104.98442367601248</c:v>
                </c:pt>
                <c:pt idx="56">
                  <c:v>106.66666666666669</c:v>
                </c:pt>
                <c:pt idx="57">
                  <c:v>104.23676012461064</c:v>
                </c:pt>
                <c:pt idx="58">
                  <c:v>103.05295950155767</c:v>
                </c:pt>
                <c:pt idx="59">
                  <c:v>103.98753894081001</c:v>
                </c:pt>
                <c:pt idx="60">
                  <c:v>103.98753894081</c:v>
                </c:pt>
                <c:pt idx="61">
                  <c:v>103.17757009345797</c:v>
                </c:pt>
                <c:pt idx="62">
                  <c:v>102.7414330218069</c:v>
                </c:pt>
                <c:pt idx="63">
                  <c:v>103.17757009345797</c:v>
                </c:pt>
                <c:pt idx="64">
                  <c:v>101.55763239875392</c:v>
                </c:pt>
                <c:pt idx="65">
                  <c:v>101.68224299065423</c:v>
                </c:pt>
                <c:pt idx="66">
                  <c:v>101.99376947040501</c:v>
                </c:pt>
                <c:pt idx="67">
                  <c:v>101.80685358255455</c:v>
                </c:pt>
                <c:pt idx="68">
                  <c:v>101.24610591900314</c:v>
                </c:pt>
                <c:pt idx="69">
                  <c:v>102.61682242990658</c:v>
                </c:pt>
                <c:pt idx="70">
                  <c:v>103.92523364485986</c:v>
                </c:pt>
                <c:pt idx="71">
                  <c:v>104.54828660436142</c:v>
                </c:pt>
                <c:pt idx="72">
                  <c:v>105.35825545171343</c:v>
                </c:pt>
                <c:pt idx="73">
                  <c:v>105.79439252336454</c:v>
                </c:pt>
                <c:pt idx="74">
                  <c:v>104.8598130841122</c:v>
                </c:pt>
                <c:pt idx="75">
                  <c:v>105.79439252336454</c:v>
                </c:pt>
                <c:pt idx="76">
                  <c:v>106.47975077881624</c:v>
                </c:pt>
                <c:pt idx="77">
                  <c:v>106.72897196261688</c:v>
                </c:pt>
                <c:pt idx="78">
                  <c:v>107.22741433021812</c:v>
                </c:pt>
                <c:pt idx="79">
                  <c:v>107.53894080996889</c:v>
                </c:pt>
                <c:pt idx="80">
                  <c:v>107.6635514018692</c:v>
                </c:pt>
                <c:pt idx="81">
                  <c:v>107.16510903426796</c:v>
                </c:pt>
                <c:pt idx="82">
                  <c:v>106.35514018691593</c:v>
                </c:pt>
                <c:pt idx="83">
                  <c:v>105.04672897196268</c:v>
                </c:pt>
                <c:pt idx="84">
                  <c:v>103.42679127725863</c:v>
                </c:pt>
                <c:pt idx="85">
                  <c:v>100.43613707165115</c:v>
                </c:pt>
                <c:pt idx="86">
                  <c:v>98.255451713395701</c:v>
                </c:pt>
                <c:pt idx="87">
                  <c:v>95.077881619937756</c:v>
                </c:pt>
                <c:pt idx="88">
                  <c:v>93.021806853582618</c:v>
                </c:pt>
                <c:pt idx="89">
                  <c:v>92.772585669782003</c:v>
                </c:pt>
                <c:pt idx="90">
                  <c:v>92.3364485981309</c:v>
                </c:pt>
                <c:pt idx="91">
                  <c:v>91.464174454828736</c:v>
                </c:pt>
                <c:pt idx="92">
                  <c:v>90.093457943925301</c:v>
                </c:pt>
                <c:pt idx="93">
                  <c:v>88.037383177570163</c:v>
                </c:pt>
                <c:pt idx="94">
                  <c:v>84.797507788162051</c:v>
                </c:pt>
                <c:pt idx="95">
                  <c:v>82.492211838006284</c:v>
                </c:pt>
                <c:pt idx="96">
                  <c:v>81.183800623053017</c:v>
                </c:pt>
                <c:pt idx="97">
                  <c:v>80.498442367601299</c:v>
                </c:pt>
                <c:pt idx="98">
                  <c:v>80.560747663551467</c:v>
                </c:pt>
                <c:pt idx="99">
                  <c:v>82.866043613707234</c:v>
                </c:pt>
                <c:pt idx="100">
                  <c:v>86.043613707165179</c:v>
                </c:pt>
                <c:pt idx="101">
                  <c:v>88.037383177570177</c:v>
                </c:pt>
                <c:pt idx="102">
                  <c:v>89.781931464174534</c:v>
                </c:pt>
                <c:pt idx="103">
                  <c:v>91.588785046729058</c:v>
                </c:pt>
                <c:pt idx="104">
                  <c:v>90.591900311526572</c:v>
                </c:pt>
                <c:pt idx="105">
                  <c:v>89.470404984423766</c:v>
                </c:pt>
                <c:pt idx="106">
                  <c:v>89.158878504672984</c:v>
                </c:pt>
                <c:pt idx="107">
                  <c:v>90.28037383177579</c:v>
                </c:pt>
                <c:pt idx="108">
                  <c:v>92.647975077881696</c:v>
                </c:pt>
                <c:pt idx="109">
                  <c:v>94.953271028037463</c:v>
                </c:pt>
                <c:pt idx="110">
                  <c:v>96.510903426791359</c:v>
                </c:pt>
                <c:pt idx="111">
                  <c:v>97.196261682243076</c:v>
                </c:pt>
                <c:pt idx="112">
                  <c:v>98.940809968847446</c:v>
                </c:pt>
                <c:pt idx="113">
                  <c:v>99.56386292834901</c:v>
                </c:pt>
                <c:pt idx="114">
                  <c:v>101.74454828660446</c:v>
                </c:pt>
                <c:pt idx="115">
                  <c:v>97.943925233644933</c:v>
                </c:pt>
                <c:pt idx="116">
                  <c:v>99.314641744548368</c:v>
                </c:pt>
                <c:pt idx="117">
                  <c:v>98.380062305296022</c:v>
                </c:pt>
                <c:pt idx="118">
                  <c:v>97.196261682243062</c:v>
                </c:pt>
                <c:pt idx="119">
                  <c:v>97.694704049844304</c:v>
                </c:pt>
                <c:pt idx="120">
                  <c:v>98.317757009345868</c:v>
                </c:pt>
                <c:pt idx="121">
                  <c:v>101.37071651090349</c:v>
                </c:pt>
                <c:pt idx="122">
                  <c:v>103.23987538940816</c:v>
                </c:pt>
                <c:pt idx="123">
                  <c:v>105.66978193146423</c:v>
                </c:pt>
                <c:pt idx="124">
                  <c:v>109.71962616822435</c:v>
                </c:pt>
                <c:pt idx="125">
                  <c:v>112.02492211838013</c:v>
                </c:pt>
                <c:pt idx="126">
                  <c:v>114.20560747663558</c:v>
                </c:pt>
                <c:pt idx="127">
                  <c:v>117.32087227414338</c:v>
                </c:pt>
                <c:pt idx="128">
                  <c:v>117.38317757009354</c:v>
                </c:pt>
                <c:pt idx="129">
                  <c:v>116.94704049844243</c:v>
                </c:pt>
              </c:numCache>
            </c:numRef>
          </c:val>
          <c:smooth val="0"/>
          <c:extLst>
            <c:ext xmlns:c16="http://schemas.microsoft.com/office/drawing/2014/chart" uri="{C3380CC4-5D6E-409C-BE32-E72D297353CC}">
              <c16:uniqueId val="{00000000-4027-4F64-9E20-56B9AA6C6F38}"/>
            </c:ext>
          </c:extLst>
        </c:ser>
        <c:ser>
          <c:idx val="1"/>
          <c:order val="1"/>
          <c:tx>
            <c:strRef>
              <c:f>'Price index'!$O$12</c:f>
              <c:strCache>
                <c:ptCount val="1"/>
                <c:pt idx="0">
                  <c:v>US import price index</c:v>
                </c:pt>
              </c:strCache>
            </c:strRef>
          </c:tx>
          <c:spPr>
            <a:ln w="28575" cap="rnd">
              <a:solidFill>
                <a:schemeClr val="accent2"/>
              </a:solidFill>
              <a:round/>
            </a:ln>
            <a:effectLst/>
          </c:spPr>
          <c:marker>
            <c:symbol val="none"/>
          </c:marker>
          <c:cat>
            <c:numRef>
              <c:f>'Price index'!$M$13:$M$142</c:f>
              <c:numCache>
                <c:formatCode>mmm\-yy</c:formatCode>
                <c:ptCount val="130"/>
                <c:pt idx="0">
                  <c:v>39448</c:v>
                </c:pt>
                <c:pt idx="1">
                  <c:v>39479</c:v>
                </c:pt>
                <c:pt idx="2">
                  <c:v>39508</c:v>
                </c:pt>
                <c:pt idx="3">
                  <c:v>39539</c:v>
                </c:pt>
                <c:pt idx="4">
                  <c:v>39569</c:v>
                </c:pt>
                <c:pt idx="5">
                  <c:v>39600</c:v>
                </c:pt>
                <c:pt idx="6">
                  <c:v>39630</c:v>
                </c:pt>
                <c:pt idx="7">
                  <c:v>39661</c:v>
                </c:pt>
                <c:pt idx="8">
                  <c:v>39692</c:v>
                </c:pt>
                <c:pt idx="9">
                  <c:v>39722</c:v>
                </c:pt>
                <c:pt idx="10">
                  <c:v>39753</c:v>
                </c:pt>
                <c:pt idx="11">
                  <c:v>39783</c:v>
                </c:pt>
                <c:pt idx="12">
                  <c:v>39814</c:v>
                </c:pt>
                <c:pt idx="13">
                  <c:v>39845</c:v>
                </c:pt>
                <c:pt idx="14">
                  <c:v>39873</c:v>
                </c:pt>
                <c:pt idx="15">
                  <c:v>39904</c:v>
                </c:pt>
                <c:pt idx="16">
                  <c:v>39934</c:v>
                </c:pt>
                <c:pt idx="17">
                  <c:v>39965</c:v>
                </c:pt>
                <c:pt idx="18">
                  <c:v>39995</c:v>
                </c:pt>
                <c:pt idx="19">
                  <c:v>40026</c:v>
                </c:pt>
                <c:pt idx="20">
                  <c:v>40057</c:v>
                </c:pt>
                <c:pt idx="21">
                  <c:v>40087</c:v>
                </c:pt>
                <c:pt idx="22">
                  <c:v>40118</c:v>
                </c:pt>
                <c:pt idx="23">
                  <c:v>40148</c:v>
                </c:pt>
                <c:pt idx="24">
                  <c:v>40179</c:v>
                </c:pt>
                <c:pt idx="25">
                  <c:v>40210</c:v>
                </c:pt>
                <c:pt idx="26">
                  <c:v>40238</c:v>
                </c:pt>
                <c:pt idx="27">
                  <c:v>40269</c:v>
                </c:pt>
                <c:pt idx="28">
                  <c:v>40299</c:v>
                </c:pt>
                <c:pt idx="29">
                  <c:v>40330</c:v>
                </c:pt>
                <c:pt idx="30">
                  <c:v>40360</c:v>
                </c:pt>
                <c:pt idx="31">
                  <c:v>40391</c:v>
                </c:pt>
                <c:pt idx="32">
                  <c:v>40422</c:v>
                </c:pt>
                <c:pt idx="33">
                  <c:v>40452</c:v>
                </c:pt>
                <c:pt idx="34">
                  <c:v>40483</c:v>
                </c:pt>
                <c:pt idx="35">
                  <c:v>40513</c:v>
                </c:pt>
                <c:pt idx="36">
                  <c:v>40544</c:v>
                </c:pt>
                <c:pt idx="37">
                  <c:v>40575</c:v>
                </c:pt>
                <c:pt idx="38">
                  <c:v>40603</c:v>
                </c:pt>
                <c:pt idx="39">
                  <c:v>40634</c:v>
                </c:pt>
                <c:pt idx="40">
                  <c:v>40664</c:v>
                </c:pt>
                <c:pt idx="41">
                  <c:v>40695</c:v>
                </c:pt>
                <c:pt idx="42">
                  <c:v>40725</c:v>
                </c:pt>
                <c:pt idx="43">
                  <c:v>40756</c:v>
                </c:pt>
                <c:pt idx="44">
                  <c:v>40787</c:v>
                </c:pt>
                <c:pt idx="45">
                  <c:v>40817</c:v>
                </c:pt>
                <c:pt idx="46">
                  <c:v>40848</c:v>
                </c:pt>
                <c:pt idx="47">
                  <c:v>40878</c:v>
                </c:pt>
                <c:pt idx="48">
                  <c:v>40909</c:v>
                </c:pt>
                <c:pt idx="49">
                  <c:v>40940</c:v>
                </c:pt>
                <c:pt idx="50">
                  <c:v>40969</c:v>
                </c:pt>
                <c:pt idx="51">
                  <c:v>41000</c:v>
                </c:pt>
                <c:pt idx="52">
                  <c:v>41030</c:v>
                </c:pt>
                <c:pt idx="53">
                  <c:v>41061</c:v>
                </c:pt>
                <c:pt idx="54">
                  <c:v>41091</c:v>
                </c:pt>
                <c:pt idx="55">
                  <c:v>41122</c:v>
                </c:pt>
                <c:pt idx="56">
                  <c:v>41153</c:v>
                </c:pt>
                <c:pt idx="57">
                  <c:v>41183</c:v>
                </c:pt>
                <c:pt idx="58">
                  <c:v>41214</c:v>
                </c:pt>
                <c:pt idx="59">
                  <c:v>41244</c:v>
                </c:pt>
                <c:pt idx="60">
                  <c:v>41275</c:v>
                </c:pt>
                <c:pt idx="61">
                  <c:v>41306</c:v>
                </c:pt>
                <c:pt idx="62">
                  <c:v>41334</c:v>
                </c:pt>
                <c:pt idx="63">
                  <c:v>41365</c:v>
                </c:pt>
                <c:pt idx="64">
                  <c:v>41395</c:v>
                </c:pt>
                <c:pt idx="65">
                  <c:v>41426</c:v>
                </c:pt>
                <c:pt idx="66">
                  <c:v>41456</c:v>
                </c:pt>
                <c:pt idx="67">
                  <c:v>41487</c:v>
                </c:pt>
                <c:pt idx="68">
                  <c:v>41518</c:v>
                </c:pt>
                <c:pt idx="69">
                  <c:v>41548</c:v>
                </c:pt>
                <c:pt idx="70">
                  <c:v>41579</c:v>
                </c:pt>
                <c:pt idx="71">
                  <c:v>41609</c:v>
                </c:pt>
                <c:pt idx="72">
                  <c:v>41640</c:v>
                </c:pt>
                <c:pt idx="73">
                  <c:v>41671</c:v>
                </c:pt>
                <c:pt idx="74">
                  <c:v>41699</c:v>
                </c:pt>
                <c:pt idx="75">
                  <c:v>41730</c:v>
                </c:pt>
                <c:pt idx="76">
                  <c:v>41760</c:v>
                </c:pt>
                <c:pt idx="77">
                  <c:v>41791</c:v>
                </c:pt>
                <c:pt idx="78">
                  <c:v>41821</c:v>
                </c:pt>
                <c:pt idx="79">
                  <c:v>41852</c:v>
                </c:pt>
                <c:pt idx="80">
                  <c:v>41883</c:v>
                </c:pt>
                <c:pt idx="81">
                  <c:v>41913</c:v>
                </c:pt>
                <c:pt idx="82">
                  <c:v>41944</c:v>
                </c:pt>
                <c:pt idx="83">
                  <c:v>41974</c:v>
                </c:pt>
                <c:pt idx="84">
                  <c:v>42005</c:v>
                </c:pt>
                <c:pt idx="85">
                  <c:v>42036</c:v>
                </c:pt>
                <c:pt idx="86">
                  <c:v>42064</c:v>
                </c:pt>
                <c:pt idx="87">
                  <c:v>42095</c:v>
                </c:pt>
                <c:pt idx="88">
                  <c:v>42125</c:v>
                </c:pt>
                <c:pt idx="89">
                  <c:v>42156</c:v>
                </c:pt>
                <c:pt idx="90">
                  <c:v>42186</c:v>
                </c:pt>
                <c:pt idx="91">
                  <c:v>42217</c:v>
                </c:pt>
                <c:pt idx="92">
                  <c:v>42248</c:v>
                </c:pt>
                <c:pt idx="93">
                  <c:v>42278</c:v>
                </c:pt>
                <c:pt idx="94">
                  <c:v>42309</c:v>
                </c:pt>
                <c:pt idx="95">
                  <c:v>42339</c:v>
                </c:pt>
                <c:pt idx="96">
                  <c:v>42370</c:v>
                </c:pt>
                <c:pt idx="97">
                  <c:v>42401</c:v>
                </c:pt>
                <c:pt idx="98">
                  <c:v>42430</c:v>
                </c:pt>
                <c:pt idx="99">
                  <c:v>42461</c:v>
                </c:pt>
                <c:pt idx="100">
                  <c:v>42491</c:v>
                </c:pt>
                <c:pt idx="101">
                  <c:v>42522</c:v>
                </c:pt>
                <c:pt idx="102">
                  <c:v>42552</c:v>
                </c:pt>
                <c:pt idx="103">
                  <c:v>42583</c:v>
                </c:pt>
                <c:pt idx="104">
                  <c:v>42614</c:v>
                </c:pt>
                <c:pt idx="105">
                  <c:v>42644</c:v>
                </c:pt>
                <c:pt idx="106">
                  <c:v>42675</c:v>
                </c:pt>
                <c:pt idx="107">
                  <c:v>42705</c:v>
                </c:pt>
                <c:pt idx="108">
                  <c:v>42736</c:v>
                </c:pt>
                <c:pt idx="109">
                  <c:v>42767</c:v>
                </c:pt>
                <c:pt idx="110">
                  <c:v>42795</c:v>
                </c:pt>
                <c:pt idx="111">
                  <c:v>42826</c:v>
                </c:pt>
                <c:pt idx="112">
                  <c:v>42856</c:v>
                </c:pt>
                <c:pt idx="113">
                  <c:v>42887</c:v>
                </c:pt>
                <c:pt idx="114">
                  <c:v>42917</c:v>
                </c:pt>
                <c:pt idx="115">
                  <c:v>42948</c:v>
                </c:pt>
                <c:pt idx="116">
                  <c:v>42979</c:v>
                </c:pt>
                <c:pt idx="117">
                  <c:v>43009</c:v>
                </c:pt>
                <c:pt idx="118">
                  <c:v>43040</c:v>
                </c:pt>
                <c:pt idx="119">
                  <c:v>43070</c:v>
                </c:pt>
                <c:pt idx="120">
                  <c:v>43101</c:v>
                </c:pt>
                <c:pt idx="121">
                  <c:v>43132</c:v>
                </c:pt>
                <c:pt idx="122">
                  <c:v>43160</c:v>
                </c:pt>
                <c:pt idx="123">
                  <c:v>43191</c:v>
                </c:pt>
                <c:pt idx="124">
                  <c:v>43221</c:v>
                </c:pt>
                <c:pt idx="125">
                  <c:v>43252</c:v>
                </c:pt>
                <c:pt idx="126">
                  <c:v>43282</c:v>
                </c:pt>
                <c:pt idx="127">
                  <c:v>43313</c:v>
                </c:pt>
                <c:pt idx="128">
                  <c:v>43344</c:v>
                </c:pt>
                <c:pt idx="129">
                  <c:v>43374</c:v>
                </c:pt>
              </c:numCache>
            </c:numRef>
          </c:cat>
          <c:val>
            <c:numRef>
              <c:f>'Price index'!$O$13:$O$142</c:f>
              <c:numCache>
                <c:formatCode>General</c:formatCode>
                <c:ptCount val="130"/>
                <c:pt idx="0">
                  <c:v>100</c:v>
                </c:pt>
                <c:pt idx="1">
                  <c:v>105.28511821974965</c:v>
                </c:pt>
                <c:pt idx="2">
                  <c:v>112.51738525730181</c:v>
                </c:pt>
                <c:pt idx="3">
                  <c:v>124.75660639777469</c:v>
                </c:pt>
                <c:pt idx="4">
                  <c:v>134.28372739916549</c:v>
                </c:pt>
                <c:pt idx="5">
                  <c:v>149.09596662030597</c:v>
                </c:pt>
                <c:pt idx="6">
                  <c:v>151.04311543810846</c:v>
                </c:pt>
                <c:pt idx="7">
                  <c:v>149.65229485396381</c:v>
                </c:pt>
                <c:pt idx="8">
                  <c:v>153.19888734353265</c:v>
                </c:pt>
                <c:pt idx="9">
                  <c:v>139.77746870653681</c:v>
                </c:pt>
                <c:pt idx="10">
                  <c:v>128.51182197496519</c:v>
                </c:pt>
                <c:pt idx="11">
                  <c:v>106.46731571627255</c:v>
                </c:pt>
                <c:pt idx="12">
                  <c:v>101.25173852573013</c:v>
                </c:pt>
                <c:pt idx="13">
                  <c:v>97.218358831710674</c:v>
                </c:pt>
                <c:pt idx="14">
                  <c:v>87.969401947148782</c:v>
                </c:pt>
                <c:pt idx="15">
                  <c:v>84.144645340751012</c:v>
                </c:pt>
                <c:pt idx="16">
                  <c:v>79.068150208623052</c:v>
                </c:pt>
                <c:pt idx="17">
                  <c:v>79.276773296244741</c:v>
                </c:pt>
                <c:pt idx="18">
                  <c:v>80.528511821974931</c:v>
                </c:pt>
                <c:pt idx="19">
                  <c:v>82.614742698191904</c:v>
                </c:pt>
                <c:pt idx="20">
                  <c:v>87.760778859527093</c:v>
                </c:pt>
                <c:pt idx="21">
                  <c:v>88.664812239221106</c:v>
                </c:pt>
                <c:pt idx="22">
                  <c:v>90.403337969401903</c:v>
                </c:pt>
                <c:pt idx="23">
                  <c:v>90.681502086230836</c:v>
                </c:pt>
                <c:pt idx="24">
                  <c:v>91.933240611961011</c:v>
                </c:pt>
                <c:pt idx="25">
                  <c:v>95.897079276773269</c:v>
                </c:pt>
                <c:pt idx="26">
                  <c:v>101.87760778859524</c:v>
                </c:pt>
                <c:pt idx="27">
                  <c:v>107.99721835883169</c:v>
                </c:pt>
                <c:pt idx="28">
                  <c:v>110.63977746870651</c:v>
                </c:pt>
                <c:pt idx="29">
                  <c:v>112.37830319888732</c:v>
                </c:pt>
                <c:pt idx="30">
                  <c:v>109.73574408901251</c:v>
                </c:pt>
                <c:pt idx="31">
                  <c:v>106.46731571627258</c:v>
                </c:pt>
                <c:pt idx="32">
                  <c:v>106.5368567454798</c:v>
                </c:pt>
                <c:pt idx="33">
                  <c:v>105.84144645340747</c:v>
                </c:pt>
                <c:pt idx="34">
                  <c:v>107.51043115438104</c:v>
                </c:pt>
                <c:pt idx="35">
                  <c:v>107.30180806675936</c:v>
                </c:pt>
                <c:pt idx="36">
                  <c:v>111.68289290681498</c:v>
                </c:pt>
                <c:pt idx="37">
                  <c:v>114.88178025034766</c:v>
                </c:pt>
                <c:pt idx="38">
                  <c:v>121.83588317107089</c:v>
                </c:pt>
                <c:pt idx="39">
                  <c:v>123.7830319888734</c:v>
                </c:pt>
                <c:pt idx="40">
                  <c:v>124.89568845618912</c:v>
                </c:pt>
                <c:pt idx="41">
                  <c:v>123.99165507649511</c:v>
                </c:pt>
                <c:pt idx="42">
                  <c:v>123.99165507649512</c:v>
                </c:pt>
                <c:pt idx="43">
                  <c:v>123.22670375521555</c:v>
                </c:pt>
                <c:pt idx="44">
                  <c:v>123.36578581363003</c:v>
                </c:pt>
                <c:pt idx="45">
                  <c:v>120.65368567454797</c:v>
                </c:pt>
                <c:pt idx="46">
                  <c:v>117.80250347705146</c:v>
                </c:pt>
                <c:pt idx="47">
                  <c:v>116.89847009735743</c:v>
                </c:pt>
                <c:pt idx="48">
                  <c:v>116.41168289290681</c:v>
                </c:pt>
                <c:pt idx="49">
                  <c:v>115.64673157162726</c:v>
                </c:pt>
                <c:pt idx="50">
                  <c:v>115.36856745479831</c:v>
                </c:pt>
                <c:pt idx="51">
                  <c:v>115.71627260083447</c:v>
                </c:pt>
                <c:pt idx="52">
                  <c:v>116.68984700973573</c:v>
                </c:pt>
                <c:pt idx="53">
                  <c:v>114.67315716272599</c:v>
                </c:pt>
                <c:pt idx="54">
                  <c:v>112.37830319888731</c:v>
                </c:pt>
                <c:pt idx="55">
                  <c:v>109.45757997218357</c:v>
                </c:pt>
                <c:pt idx="56">
                  <c:v>107.09318497913766</c:v>
                </c:pt>
                <c:pt idx="57">
                  <c:v>103.61613351877605</c:v>
                </c:pt>
                <c:pt idx="58">
                  <c:v>103.54659248956882</c:v>
                </c:pt>
                <c:pt idx="59">
                  <c:v>101.32127955493738</c:v>
                </c:pt>
                <c:pt idx="60">
                  <c:v>100.90403337969398</c:v>
                </c:pt>
                <c:pt idx="61">
                  <c:v>102.08623087621694</c:v>
                </c:pt>
                <c:pt idx="62">
                  <c:v>102.57301808066757</c:v>
                </c:pt>
                <c:pt idx="63">
                  <c:v>102.43393602225311</c:v>
                </c:pt>
                <c:pt idx="64">
                  <c:v>101.66898470097354</c:v>
                </c:pt>
                <c:pt idx="65">
                  <c:v>101.66898470097354</c:v>
                </c:pt>
                <c:pt idx="66">
                  <c:v>101.18219749652292</c:v>
                </c:pt>
                <c:pt idx="67">
                  <c:v>101.39082058414462</c:v>
                </c:pt>
                <c:pt idx="68">
                  <c:v>100.20862308762166</c:v>
                </c:pt>
                <c:pt idx="69">
                  <c:v>101.04311543810846</c:v>
                </c:pt>
                <c:pt idx="70">
                  <c:v>101.46036161335185</c:v>
                </c:pt>
                <c:pt idx="71">
                  <c:v>102.99026425591094</c:v>
                </c:pt>
                <c:pt idx="72">
                  <c:v>102.78164116828926</c:v>
                </c:pt>
                <c:pt idx="73">
                  <c:v>103.47705146036158</c:v>
                </c:pt>
                <c:pt idx="74">
                  <c:v>104.45062586926282</c:v>
                </c:pt>
                <c:pt idx="75">
                  <c:v>103.40751043115434</c:v>
                </c:pt>
                <c:pt idx="76">
                  <c:v>103.89429763560497</c:v>
                </c:pt>
                <c:pt idx="77">
                  <c:v>103.9638386648122</c:v>
                </c:pt>
                <c:pt idx="78">
                  <c:v>104.52016689847007</c:v>
                </c:pt>
                <c:pt idx="79">
                  <c:v>104.24200278164113</c:v>
                </c:pt>
                <c:pt idx="80">
                  <c:v>104.31154381084836</c:v>
                </c:pt>
                <c:pt idx="81">
                  <c:v>104.31154381084836</c:v>
                </c:pt>
                <c:pt idx="82">
                  <c:v>103.33796940194711</c:v>
                </c:pt>
                <c:pt idx="83">
                  <c:v>101.73852573018078</c:v>
                </c:pt>
                <c:pt idx="84">
                  <c:v>99.582753824756566</c:v>
                </c:pt>
                <c:pt idx="85">
                  <c:v>96.314325452016661</c:v>
                </c:pt>
                <c:pt idx="86">
                  <c:v>93.324061196105674</c:v>
                </c:pt>
                <c:pt idx="87">
                  <c:v>89.012517385257283</c:v>
                </c:pt>
                <c:pt idx="88">
                  <c:v>87.204450625869242</c:v>
                </c:pt>
                <c:pt idx="89">
                  <c:v>86.091794158553512</c:v>
                </c:pt>
                <c:pt idx="90">
                  <c:v>84.561891515994404</c:v>
                </c:pt>
                <c:pt idx="91">
                  <c:v>83.936022253129323</c:v>
                </c:pt>
                <c:pt idx="92">
                  <c:v>82.614742698191904</c:v>
                </c:pt>
                <c:pt idx="93">
                  <c:v>80.319888734353242</c:v>
                </c:pt>
                <c:pt idx="94">
                  <c:v>77.607788595271174</c:v>
                </c:pt>
                <c:pt idx="95">
                  <c:v>76.07788595271208</c:v>
                </c:pt>
                <c:pt idx="96">
                  <c:v>72.739916550764917</c:v>
                </c:pt>
                <c:pt idx="97">
                  <c:v>72.114047287899837</c:v>
                </c:pt>
                <c:pt idx="98">
                  <c:v>72.25312934631431</c:v>
                </c:pt>
                <c:pt idx="99">
                  <c:v>74.339360222531269</c:v>
                </c:pt>
                <c:pt idx="100">
                  <c:v>77.677329624478418</c:v>
                </c:pt>
                <c:pt idx="101">
                  <c:v>80.319888734353242</c:v>
                </c:pt>
                <c:pt idx="102">
                  <c:v>82.475660639777445</c:v>
                </c:pt>
                <c:pt idx="103">
                  <c:v>83.240611961056999</c:v>
                </c:pt>
                <c:pt idx="104">
                  <c:v>81.502086230876188</c:v>
                </c:pt>
                <c:pt idx="105">
                  <c:v>80.66759388038939</c:v>
                </c:pt>
                <c:pt idx="106">
                  <c:v>80.389429763560457</c:v>
                </c:pt>
                <c:pt idx="107">
                  <c:v>83.031988873435282</c:v>
                </c:pt>
                <c:pt idx="108">
                  <c:v>87.343532684283673</c:v>
                </c:pt>
                <c:pt idx="109">
                  <c:v>90.194714881780186</c:v>
                </c:pt>
                <c:pt idx="110">
                  <c:v>92.420027816411633</c:v>
                </c:pt>
                <c:pt idx="111">
                  <c:v>93.602225312934564</c:v>
                </c:pt>
                <c:pt idx="112">
                  <c:v>94.158553546592429</c:v>
                </c:pt>
                <c:pt idx="113">
                  <c:v>93.810848400556267</c:v>
                </c:pt>
                <c:pt idx="114">
                  <c:v>93.741307371349038</c:v>
                </c:pt>
                <c:pt idx="115">
                  <c:v>93.532684283727335</c:v>
                </c:pt>
                <c:pt idx="116">
                  <c:v>95.271210013908146</c:v>
                </c:pt>
                <c:pt idx="117">
                  <c:v>97.635605006954037</c:v>
                </c:pt>
                <c:pt idx="118">
                  <c:v>97.844228094575726</c:v>
                </c:pt>
                <c:pt idx="119">
                  <c:v>96.73157162726001</c:v>
                </c:pt>
                <c:pt idx="120">
                  <c:v>98.539638386648036</c:v>
                </c:pt>
                <c:pt idx="121">
                  <c:v>100.8344923504867</c:v>
                </c:pt>
                <c:pt idx="122">
                  <c:v>103.68567454798321</c:v>
                </c:pt>
                <c:pt idx="123">
                  <c:v>106.81502086230866</c:v>
                </c:pt>
                <c:pt idx="124">
                  <c:v>108.76216968011117</c:v>
                </c:pt>
                <c:pt idx="125">
                  <c:v>108.27538247566054</c:v>
                </c:pt>
                <c:pt idx="126">
                  <c:v>108.8317107093184</c:v>
                </c:pt>
                <c:pt idx="127">
                  <c:v>108.34492350486779</c:v>
                </c:pt>
                <c:pt idx="128">
                  <c:v>108.55354659248948</c:v>
                </c:pt>
                <c:pt idx="129">
                  <c:v>108.34492350486781</c:v>
                </c:pt>
              </c:numCache>
            </c:numRef>
          </c:val>
          <c:smooth val="0"/>
          <c:extLst>
            <c:ext xmlns:c16="http://schemas.microsoft.com/office/drawing/2014/chart" uri="{C3380CC4-5D6E-409C-BE32-E72D297353CC}">
              <c16:uniqueId val="{00000001-4027-4F64-9E20-56B9AA6C6F38}"/>
            </c:ext>
          </c:extLst>
        </c:ser>
        <c:dLbls>
          <c:showLegendKey val="0"/>
          <c:showVal val="0"/>
          <c:showCatName val="0"/>
          <c:showSerName val="0"/>
          <c:showPercent val="0"/>
          <c:showBubbleSize val="0"/>
        </c:dLbls>
        <c:smooth val="0"/>
        <c:axId val="465148480"/>
        <c:axId val="465151104"/>
      </c:lineChart>
      <c:dateAx>
        <c:axId val="465148480"/>
        <c:scaling>
          <c:orientation val="minMax"/>
        </c:scaling>
        <c:delete val="0"/>
        <c:axPos val="b"/>
        <c:numFmt formatCode="mmm\-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5151104"/>
        <c:crosses val="autoZero"/>
        <c:auto val="1"/>
        <c:lblOffset val="100"/>
        <c:baseTimeUnit val="months"/>
      </c:dateAx>
      <c:valAx>
        <c:axId val="465151104"/>
        <c:scaling>
          <c:orientation val="minMax"/>
        </c:scaling>
        <c:delete val="0"/>
        <c:axPos val="l"/>
        <c:numFmt formatCode="General" sourceLinked="1"/>
        <c:majorTickMark val="none"/>
        <c:minorTickMark val="none"/>
        <c:tickLblPos val="nextTo"/>
        <c:spPr>
          <a:noFill/>
          <a:ln>
            <a:solidFill>
              <a:schemeClr val="bg1">
                <a:lumMod val="50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514848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9737582802149732E-2"/>
          <c:y val="0.14333369294667636"/>
          <c:w val="0.88232590926134236"/>
          <c:h val="0.73267364978755678"/>
        </c:manualLayout>
      </c:layout>
      <c:lineChart>
        <c:grouping val="standard"/>
        <c:varyColors val="0"/>
        <c:ser>
          <c:idx val="0"/>
          <c:order val="0"/>
          <c:spPr>
            <a:ln w="28575" cap="rnd">
              <a:solidFill>
                <a:schemeClr val="accent1"/>
              </a:solidFill>
              <a:round/>
            </a:ln>
            <a:effectLst/>
          </c:spPr>
          <c:marker>
            <c:symbol val="none"/>
          </c:marker>
          <c:cat>
            <c:strRef>
              <c:f>Earnings!$B$4:$B$46</c:f>
              <c:strCache>
                <c:ptCount val="43"/>
                <c:pt idx="0">
                  <c:v>1Q2008</c:v>
                </c:pt>
                <c:pt idx="1">
                  <c:v>2Q2008</c:v>
                </c:pt>
                <c:pt idx="2">
                  <c:v>3Q2008</c:v>
                </c:pt>
                <c:pt idx="3">
                  <c:v>4Q2008</c:v>
                </c:pt>
                <c:pt idx="4">
                  <c:v>1Q2009</c:v>
                </c:pt>
                <c:pt idx="5">
                  <c:v>2Q2009</c:v>
                </c:pt>
                <c:pt idx="6">
                  <c:v>3Q2009</c:v>
                </c:pt>
                <c:pt idx="7">
                  <c:v>4Q2009</c:v>
                </c:pt>
                <c:pt idx="8">
                  <c:v>1Q2010</c:v>
                </c:pt>
                <c:pt idx="9">
                  <c:v>2Q2010</c:v>
                </c:pt>
                <c:pt idx="10">
                  <c:v>3Q2010</c:v>
                </c:pt>
                <c:pt idx="11">
                  <c:v>4Q2010</c:v>
                </c:pt>
                <c:pt idx="12">
                  <c:v>1Q2011</c:v>
                </c:pt>
                <c:pt idx="13">
                  <c:v>2Q2011</c:v>
                </c:pt>
                <c:pt idx="14">
                  <c:v>3Q2011</c:v>
                </c:pt>
                <c:pt idx="15">
                  <c:v>4Q2011</c:v>
                </c:pt>
                <c:pt idx="16">
                  <c:v>1Q2012</c:v>
                </c:pt>
                <c:pt idx="17">
                  <c:v>2Q2012</c:v>
                </c:pt>
                <c:pt idx="18">
                  <c:v>3Q2012</c:v>
                </c:pt>
                <c:pt idx="19">
                  <c:v>4Q2012</c:v>
                </c:pt>
                <c:pt idx="20">
                  <c:v>1Q2013</c:v>
                </c:pt>
                <c:pt idx="21">
                  <c:v>2Q2013</c:v>
                </c:pt>
                <c:pt idx="22">
                  <c:v>3Q2013</c:v>
                </c:pt>
                <c:pt idx="23">
                  <c:v>4Q2013</c:v>
                </c:pt>
                <c:pt idx="24">
                  <c:v>1Q2014</c:v>
                </c:pt>
                <c:pt idx="25">
                  <c:v>2Q2014</c:v>
                </c:pt>
                <c:pt idx="26">
                  <c:v>3Q2014</c:v>
                </c:pt>
                <c:pt idx="27">
                  <c:v>4Q2014</c:v>
                </c:pt>
                <c:pt idx="28">
                  <c:v>1Q2015</c:v>
                </c:pt>
                <c:pt idx="29">
                  <c:v>2Q2015</c:v>
                </c:pt>
                <c:pt idx="30">
                  <c:v>3Q2015</c:v>
                </c:pt>
                <c:pt idx="31">
                  <c:v>4Q2015</c:v>
                </c:pt>
                <c:pt idx="32">
                  <c:v>1Q2016</c:v>
                </c:pt>
                <c:pt idx="33">
                  <c:v>2Q2016</c:v>
                </c:pt>
                <c:pt idx="34">
                  <c:v>3Q2016</c:v>
                </c:pt>
                <c:pt idx="35">
                  <c:v>4Q2016</c:v>
                </c:pt>
                <c:pt idx="36">
                  <c:v>1Q2017</c:v>
                </c:pt>
                <c:pt idx="37">
                  <c:v>2Q2017</c:v>
                </c:pt>
                <c:pt idx="38">
                  <c:v>3Q2017</c:v>
                </c:pt>
                <c:pt idx="39">
                  <c:v>4Q2017</c:v>
                </c:pt>
                <c:pt idx="40">
                  <c:v>1Q2018</c:v>
                </c:pt>
                <c:pt idx="41">
                  <c:v>2Q2018</c:v>
                </c:pt>
                <c:pt idx="42">
                  <c:v>3Q2018</c:v>
                </c:pt>
              </c:strCache>
            </c:strRef>
          </c:cat>
          <c:val>
            <c:numRef>
              <c:f>Earnings!$K$4:$K$46</c:f>
              <c:numCache>
                <c:formatCode>_(* #,##0.0_);_(* \(#,##0.0\);_(* "-"??_);_(@_)</c:formatCode>
                <c:ptCount val="43"/>
                <c:pt idx="0">
                  <c:v>6730.825828</c:v>
                </c:pt>
                <c:pt idx="1">
                  <c:v>7790.605321</c:v>
                </c:pt>
                <c:pt idx="2">
                  <c:v>3779.3792110000004</c:v>
                </c:pt>
                <c:pt idx="3">
                  <c:v>510.31248700000009</c:v>
                </c:pt>
                <c:pt idx="4">
                  <c:v>-3118.1818069999999</c:v>
                </c:pt>
                <c:pt idx="5">
                  <c:v>-2933.6998569999996</c:v>
                </c:pt>
                <c:pt idx="6">
                  <c:v>-292.69366800000006</c:v>
                </c:pt>
                <c:pt idx="7">
                  <c:v>-205.88286300000001</c:v>
                </c:pt>
                <c:pt idx="8">
                  <c:v>1021.203495</c:v>
                </c:pt>
                <c:pt idx="9">
                  <c:v>1212.308462</c:v>
                </c:pt>
                <c:pt idx="10">
                  <c:v>-136.72910099999999</c:v>
                </c:pt>
                <c:pt idx="11">
                  <c:v>-395.22678400000001</c:v>
                </c:pt>
                <c:pt idx="12">
                  <c:v>1457.9728779999998</c:v>
                </c:pt>
                <c:pt idx="13">
                  <c:v>1982.7022259999999</c:v>
                </c:pt>
                <c:pt idx="14">
                  <c:v>798.07858299999998</c:v>
                </c:pt>
                <c:pt idx="15">
                  <c:v>679.5220260000001</c:v>
                </c:pt>
                <c:pt idx="16">
                  <c:v>508.43612999999999</c:v>
                </c:pt>
                <c:pt idx="17">
                  <c:v>845.69177600000012</c:v>
                </c:pt>
                <c:pt idx="18">
                  <c:v>-2680.133699</c:v>
                </c:pt>
                <c:pt idx="19">
                  <c:v>-2828.994647</c:v>
                </c:pt>
                <c:pt idx="20">
                  <c:v>-174.64855</c:v>
                </c:pt>
                <c:pt idx="21">
                  <c:v>-301.60024300000003</c:v>
                </c:pt>
                <c:pt idx="22">
                  <c:v>-2097.9587070000002</c:v>
                </c:pt>
                <c:pt idx="23">
                  <c:v>-568.19222300000001</c:v>
                </c:pt>
                <c:pt idx="24">
                  <c:v>414.30873699999995</c:v>
                </c:pt>
                <c:pt idx="25">
                  <c:v>451.43435899999997</c:v>
                </c:pt>
                <c:pt idx="26">
                  <c:v>103.117717</c:v>
                </c:pt>
                <c:pt idx="27">
                  <c:v>374.87089500000008</c:v>
                </c:pt>
                <c:pt idx="28">
                  <c:v>-399.976313</c:v>
                </c:pt>
                <c:pt idx="29">
                  <c:v>-195.59788299999994</c:v>
                </c:pt>
                <c:pt idx="30">
                  <c:v>-3289.6019789999996</c:v>
                </c:pt>
                <c:pt idx="31">
                  <c:v>-4529.1890089999997</c:v>
                </c:pt>
                <c:pt idx="32">
                  <c:v>780.00600000000009</c:v>
                </c:pt>
                <c:pt idx="33">
                  <c:v>1389.712</c:v>
                </c:pt>
                <c:pt idx="34">
                  <c:v>1473.9959999999999</c:v>
                </c:pt>
                <c:pt idx="35">
                  <c:v>682.3850000000001</c:v>
                </c:pt>
                <c:pt idx="36">
                  <c:v>2201.75</c:v>
                </c:pt>
                <c:pt idx="37">
                  <c:v>2528.8500000000004</c:v>
                </c:pt>
                <c:pt idx="38">
                  <c:v>1956.3300000000002</c:v>
                </c:pt>
                <c:pt idx="39">
                  <c:v>1488.42</c:v>
                </c:pt>
                <c:pt idx="40">
                  <c:v>2599.3000000000002</c:v>
                </c:pt>
                <c:pt idx="41">
                  <c:v>3375.1800000000003</c:v>
                </c:pt>
                <c:pt idx="42">
                  <c:v>4056.649267495095</c:v>
                </c:pt>
              </c:numCache>
            </c:numRef>
          </c:val>
          <c:smooth val="0"/>
          <c:extLst>
            <c:ext xmlns:c16="http://schemas.microsoft.com/office/drawing/2014/chart" uri="{C3380CC4-5D6E-409C-BE32-E72D297353CC}">
              <c16:uniqueId val="{00000000-9453-4779-8321-A454466F6D88}"/>
            </c:ext>
          </c:extLst>
        </c:ser>
        <c:dLbls>
          <c:showLegendKey val="0"/>
          <c:showVal val="0"/>
          <c:showCatName val="0"/>
          <c:showSerName val="0"/>
          <c:showPercent val="0"/>
          <c:showBubbleSize val="0"/>
        </c:dLbls>
        <c:smooth val="0"/>
        <c:axId val="654677872"/>
        <c:axId val="654678200"/>
      </c:lineChart>
      <c:catAx>
        <c:axId val="654677872"/>
        <c:scaling>
          <c:orientation val="minMax"/>
        </c:scaling>
        <c:delete val="0"/>
        <c:axPos val="b"/>
        <c:numFmt formatCode="General" sourceLinked="1"/>
        <c:majorTickMark val="out"/>
        <c:minorTickMark val="none"/>
        <c:tickLblPos val="low"/>
        <c:spPr>
          <a:noFill/>
          <a:ln w="9525" cap="flat" cmpd="sng" algn="ctr">
            <a:solidFill>
              <a:schemeClr val="bg1">
                <a:lumMod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654678200"/>
        <c:crosses val="autoZero"/>
        <c:auto val="1"/>
        <c:lblAlgn val="ctr"/>
        <c:lblOffset val="100"/>
        <c:noMultiLvlLbl val="0"/>
      </c:catAx>
      <c:valAx>
        <c:axId val="654678200"/>
        <c:scaling>
          <c:orientation val="minMax"/>
        </c:scaling>
        <c:delete val="0"/>
        <c:axPos val="l"/>
        <c:numFmt formatCode="#,##0" sourceLinked="0"/>
        <c:majorTickMark val="out"/>
        <c:minorTickMark val="none"/>
        <c:tickLblPos val="nextTo"/>
        <c:spPr>
          <a:noFill/>
          <a:ln>
            <a:solidFill>
              <a:schemeClr val="bg1">
                <a:lumMod val="50000"/>
              </a:schemeClr>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654677872"/>
        <c:crosses val="autoZero"/>
        <c:crossBetween val="between"/>
        <c:dispUnits>
          <c:builtInUnit val="thousands"/>
        </c:dispUnits>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en-US"/>
              <a:t>Figure 2. Quarterly earnings</a:t>
            </a:r>
            <a:r>
              <a:rPr lang="en-US" baseline="0"/>
              <a:t> of publicly traded US steel firms</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8.9737582802149732E-2"/>
          <c:y val="0.29466487393436958"/>
          <c:w val="0.88232590926134236"/>
          <c:h val="0.62404466784005463"/>
        </c:manualLayout>
      </c:layout>
      <c:lineChart>
        <c:grouping val="standard"/>
        <c:varyColors val="0"/>
        <c:ser>
          <c:idx val="0"/>
          <c:order val="0"/>
          <c:spPr>
            <a:ln w="28575" cap="rnd">
              <a:solidFill>
                <a:schemeClr val="accent1"/>
              </a:solidFill>
              <a:round/>
            </a:ln>
            <a:effectLst/>
          </c:spPr>
          <c:marker>
            <c:symbol val="none"/>
          </c:marker>
          <c:cat>
            <c:strRef>
              <c:f>Earnings!$B$4:$B$46</c:f>
              <c:strCache>
                <c:ptCount val="43"/>
                <c:pt idx="0">
                  <c:v>1Q2008</c:v>
                </c:pt>
                <c:pt idx="1">
                  <c:v>2Q2008</c:v>
                </c:pt>
                <c:pt idx="2">
                  <c:v>3Q2008</c:v>
                </c:pt>
                <c:pt idx="3">
                  <c:v>4Q2008</c:v>
                </c:pt>
                <c:pt idx="4">
                  <c:v>1Q2009</c:v>
                </c:pt>
                <c:pt idx="5">
                  <c:v>2Q2009</c:v>
                </c:pt>
                <c:pt idx="6">
                  <c:v>3Q2009</c:v>
                </c:pt>
                <c:pt idx="7">
                  <c:v>4Q2009</c:v>
                </c:pt>
                <c:pt idx="8">
                  <c:v>1Q2010</c:v>
                </c:pt>
                <c:pt idx="9">
                  <c:v>2Q2010</c:v>
                </c:pt>
                <c:pt idx="10">
                  <c:v>3Q2010</c:v>
                </c:pt>
                <c:pt idx="11">
                  <c:v>4Q2010</c:v>
                </c:pt>
                <c:pt idx="12">
                  <c:v>1Q2011</c:v>
                </c:pt>
                <c:pt idx="13">
                  <c:v>2Q2011</c:v>
                </c:pt>
                <c:pt idx="14">
                  <c:v>3Q2011</c:v>
                </c:pt>
                <c:pt idx="15">
                  <c:v>4Q2011</c:v>
                </c:pt>
                <c:pt idx="16">
                  <c:v>1Q2012</c:v>
                </c:pt>
                <c:pt idx="17">
                  <c:v>2Q2012</c:v>
                </c:pt>
                <c:pt idx="18">
                  <c:v>3Q2012</c:v>
                </c:pt>
                <c:pt idx="19">
                  <c:v>4Q2012</c:v>
                </c:pt>
                <c:pt idx="20">
                  <c:v>1Q2013</c:v>
                </c:pt>
                <c:pt idx="21">
                  <c:v>2Q2013</c:v>
                </c:pt>
                <c:pt idx="22">
                  <c:v>3Q2013</c:v>
                </c:pt>
                <c:pt idx="23">
                  <c:v>4Q2013</c:v>
                </c:pt>
                <c:pt idx="24">
                  <c:v>1Q2014</c:v>
                </c:pt>
                <c:pt idx="25">
                  <c:v>2Q2014</c:v>
                </c:pt>
                <c:pt idx="26">
                  <c:v>3Q2014</c:v>
                </c:pt>
                <c:pt idx="27">
                  <c:v>4Q2014</c:v>
                </c:pt>
                <c:pt idx="28">
                  <c:v>1Q2015</c:v>
                </c:pt>
                <c:pt idx="29">
                  <c:v>2Q2015</c:v>
                </c:pt>
                <c:pt idx="30">
                  <c:v>3Q2015</c:v>
                </c:pt>
                <c:pt idx="31">
                  <c:v>4Q2015</c:v>
                </c:pt>
                <c:pt idx="32">
                  <c:v>1Q2016</c:v>
                </c:pt>
                <c:pt idx="33">
                  <c:v>2Q2016</c:v>
                </c:pt>
                <c:pt idx="34">
                  <c:v>3Q2016</c:v>
                </c:pt>
                <c:pt idx="35">
                  <c:v>4Q2016</c:v>
                </c:pt>
                <c:pt idx="36">
                  <c:v>1Q2017</c:v>
                </c:pt>
                <c:pt idx="37">
                  <c:v>2Q2017</c:v>
                </c:pt>
                <c:pt idx="38">
                  <c:v>3Q2017</c:v>
                </c:pt>
                <c:pt idx="39">
                  <c:v>4Q2017</c:v>
                </c:pt>
                <c:pt idx="40">
                  <c:v>1Q2018</c:v>
                </c:pt>
                <c:pt idx="41">
                  <c:v>2Q2018</c:v>
                </c:pt>
                <c:pt idx="42">
                  <c:v>3Q2018</c:v>
                </c:pt>
              </c:strCache>
            </c:strRef>
          </c:cat>
          <c:val>
            <c:numRef>
              <c:f>Earnings!$K$4:$K$46</c:f>
              <c:numCache>
                <c:formatCode>_(* #,##0.0_);_(* \(#,##0.0\);_(* "-"??_);_(@_)</c:formatCode>
                <c:ptCount val="43"/>
                <c:pt idx="0">
                  <c:v>6730.825828</c:v>
                </c:pt>
                <c:pt idx="1">
                  <c:v>7790.605321</c:v>
                </c:pt>
                <c:pt idx="2">
                  <c:v>3779.3792110000004</c:v>
                </c:pt>
                <c:pt idx="3">
                  <c:v>510.31248700000009</c:v>
                </c:pt>
                <c:pt idx="4">
                  <c:v>-3118.1818069999999</c:v>
                </c:pt>
                <c:pt idx="5">
                  <c:v>-2933.6998569999996</c:v>
                </c:pt>
                <c:pt idx="6">
                  <c:v>-292.69366800000006</c:v>
                </c:pt>
                <c:pt idx="7">
                  <c:v>-205.88286300000001</c:v>
                </c:pt>
                <c:pt idx="8">
                  <c:v>1021.203495</c:v>
                </c:pt>
                <c:pt idx="9">
                  <c:v>1212.308462</c:v>
                </c:pt>
                <c:pt idx="10">
                  <c:v>-136.72910099999999</c:v>
                </c:pt>
                <c:pt idx="11">
                  <c:v>-395.22678400000001</c:v>
                </c:pt>
                <c:pt idx="12">
                  <c:v>1457.9728779999998</c:v>
                </c:pt>
                <c:pt idx="13">
                  <c:v>1982.7022259999999</c:v>
                </c:pt>
                <c:pt idx="14">
                  <c:v>798.07858299999998</c:v>
                </c:pt>
                <c:pt idx="15">
                  <c:v>679.5220260000001</c:v>
                </c:pt>
                <c:pt idx="16">
                  <c:v>508.43612999999999</c:v>
                </c:pt>
                <c:pt idx="17">
                  <c:v>845.69177600000012</c:v>
                </c:pt>
                <c:pt idx="18">
                  <c:v>-2680.133699</c:v>
                </c:pt>
                <c:pt idx="19">
                  <c:v>-2828.994647</c:v>
                </c:pt>
                <c:pt idx="20">
                  <c:v>-174.64855</c:v>
                </c:pt>
                <c:pt idx="21">
                  <c:v>-301.60024300000003</c:v>
                </c:pt>
                <c:pt idx="22">
                  <c:v>-2097.9587070000002</c:v>
                </c:pt>
                <c:pt idx="23">
                  <c:v>-568.19222300000001</c:v>
                </c:pt>
                <c:pt idx="24">
                  <c:v>414.30873699999995</c:v>
                </c:pt>
                <c:pt idx="25">
                  <c:v>451.43435899999997</c:v>
                </c:pt>
                <c:pt idx="26">
                  <c:v>103.117717</c:v>
                </c:pt>
                <c:pt idx="27">
                  <c:v>374.87089500000008</c:v>
                </c:pt>
                <c:pt idx="28">
                  <c:v>-399.976313</c:v>
                </c:pt>
                <c:pt idx="29">
                  <c:v>-195.59788299999994</c:v>
                </c:pt>
                <c:pt idx="30">
                  <c:v>-3289.6019789999996</c:v>
                </c:pt>
                <c:pt idx="31">
                  <c:v>-4529.1890089999997</c:v>
                </c:pt>
                <c:pt idx="32">
                  <c:v>780.00600000000009</c:v>
                </c:pt>
                <c:pt idx="33">
                  <c:v>1389.712</c:v>
                </c:pt>
                <c:pt idx="34">
                  <c:v>1473.9959999999999</c:v>
                </c:pt>
                <c:pt idx="35">
                  <c:v>682.3850000000001</c:v>
                </c:pt>
                <c:pt idx="36">
                  <c:v>2201.75</c:v>
                </c:pt>
                <c:pt idx="37">
                  <c:v>2528.8500000000004</c:v>
                </c:pt>
                <c:pt idx="38">
                  <c:v>1956.3300000000002</c:v>
                </c:pt>
                <c:pt idx="39">
                  <c:v>1488.42</c:v>
                </c:pt>
                <c:pt idx="40">
                  <c:v>2599.3000000000002</c:v>
                </c:pt>
                <c:pt idx="41">
                  <c:v>3375.1800000000003</c:v>
                </c:pt>
                <c:pt idx="42">
                  <c:v>4056.649267495095</c:v>
                </c:pt>
              </c:numCache>
            </c:numRef>
          </c:val>
          <c:smooth val="0"/>
          <c:extLst>
            <c:ext xmlns:c16="http://schemas.microsoft.com/office/drawing/2014/chart" uri="{C3380CC4-5D6E-409C-BE32-E72D297353CC}">
              <c16:uniqueId val="{00000000-2979-4AD6-8814-7CD6168C4E3F}"/>
            </c:ext>
          </c:extLst>
        </c:ser>
        <c:dLbls>
          <c:showLegendKey val="0"/>
          <c:showVal val="0"/>
          <c:showCatName val="0"/>
          <c:showSerName val="0"/>
          <c:showPercent val="0"/>
          <c:showBubbleSize val="0"/>
        </c:dLbls>
        <c:smooth val="0"/>
        <c:axId val="654677872"/>
        <c:axId val="654678200"/>
      </c:lineChart>
      <c:catAx>
        <c:axId val="654677872"/>
        <c:scaling>
          <c:orientation val="minMax"/>
        </c:scaling>
        <c:delete val="0"/>
        <c:axPos val="b"/>
        <c:numFmt formatCode="General" sourceLinked="1"/>
        <c:majorTickMark val="out"/>
        <c:minorTickMark val="none"/>
        <c:tickLblPos val="low"/>
        <c:spPr>
          <a:noFill/>
          <a:ln w="9525" cap="flat" cmpd="sng" algn="ctr">
            <a:solidFill>
              <a:schemeClr val="bg1">
                <a:lumMod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654678200"/>
        <c:crosses val="autoZero"/>
        <c:auto val="1"/>
        <c:lblAlgn val="ctr"/>
        <c:lblOffset val="100"/>
        <c:noMultiLvlLbl val="0"/>
      </c:catAx>
      <c:valAx>
        <c:axId val="654678200"/>
        <c:scaling>
          <c:orientation val="minMax"/>
        </c:scaling>
        <c:delete val="0"/>
        <c:axPos val="l"/>
        <c:numFmt formatCode="#,##0" sourceLinked="0"/>
        <c:majorTickMark val="out"/>
        <c:minorTickMark val="none"/>
        <c:tickLblPos val="nextTo"/>
        <c:spPr>
          <a:noFill/>
          <a:ln>
            <a:solidFill>
              <a:schemeClr val="bg1">
                <a:lumMod val="50000"/>
              </a:schemeClr>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65467787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66215893724945E-2"/>
          <c:y val="0.15193802159263178"/>
          <c:w val="0.86465490433651959"/>
          <c:h val="0.77612934777009035"/>
        </c:manualLayout>
      </c:layout>
      <c:lineChart>
        <c:grouping val="standard"/>
        <c:varyColors val="0"/>
        <c:ser>
          <c:idx val="2"/>
          <c:order val="2"/>
          <c:tx>
            <c:strRef>
              <c:f>[1]Employment!$F$3</c:f>
              <c:strCache>
                <c:ptCount val="1"/>
                <c:pt idx="0">
                  <c:v>Total employment in steel industry</c:v>
                </c:pt>
              </c:strCache>
            </c:strRef>
          </c:tx>
          <c:spPr>
            <a:ln w="28575" cap="rnd">
              <a:solidFill>
                <a:schemeClr val="accent3"/>
              </a:solidFill>
              <a:round/>
            </a:ln>
            <a:effectLst/>
          </c:spPr>
          <c:marker>
            <c:symbol val="none"/>
          </c:marker>
          <c:cat>
            <c:numRef>
              <c:f>[1]Employment!$C$88:$C$210</c:f>
              <c:numCache>
                <c:formatCode>General</c:formatCode>
                <c:ptCount val="123"/>
                <c:pt idx="0">
                  <c:v>39448</c:v>
                </c:pt>
                <c:pt idx="1">
                  <c:v>39479</c:v>
                </c:pt>
                <c:pt idx="2">
                  <c:v>39508</c:v>
                </c:pt>
                <c:pt idx="3">
                  <c:v>39539</c:v>
                </c:pt>
                <c:pt idx="4">
                  <c:v>39569</c:v>
                </c:pt>
                <c:pt idx="5">
                  <c:v>39600</c:v>
                </c:pt>
                <c:pt idx="6">
                  <c:v>39630</c:v>
                </c:pt>
                <c:pt idx="7">
                  <c:v>39661</c:v>
                </c:pt>
                <c:pt idx="8">
                  <c:v>39692</c:v>
                </c:pt>
                <c:pt idx="9">
                  <c:v>39722</c:v>
                </c:pt>
                <c:pt idx="10">
                  <c:v>39753</c:v>
                </c:pt>
                <c:pt idx="11">
                  <c:v>39783</c:v>
                </c:pt>
                <c:pt idx="12">
                  <c:v>39814</c:v>
                </c:pt>
                <c:pt idx="13">
                  <c:v>39845</c:v>
                </c:pt>
                <c:pt idx="14">
                  <c:v>39873</c:v>
                </c:pt>
                <c:pt idx="15">
                  <c:v>39904</c:v>
                </c:pt>
                <c:pt idx="16">
                  <c:v>39934</c:v>
                </c:pt>
                <c:pt idx="17">
                  <c:v>39965</c:v>
                </c:pt>
                <c:pt idx="18">
                  <c:v>39995</c:v>
                </c:pt>
                <c:pt idx="19">
                  <c:v>40026</c:v>
                </c:pt>
                <c:pt idx="20">
                  <c:v>40057</c:v>
                </c:pt>
                <c:pt idx="21">
                  <c:v>40087</c:v>
                </c:pt>
                <c:pt idx="22">
                  <c:v>40118</c:v>
                </c:pt>
                <c:pt idx="23">
                  <c:v>40148</c:v>
                </c:pt>
                <c:pt idx="24">
                  <c:v>40179</c:v>
                </c:pt>
                <c:pt idx="25">
                  <c:v>40210</c:v>
                </c:pt>
                <c:pt idx="26">
                  <c:v>40238</c:v>
                </c:pt>
                <c:pt idx="27">
                  <c:v>40269</c:v>
                </c:pt>
                <c:pt idx="28">
                  <c:v>40299</c:v>
                </c:pt>
                <c:pt idx="29">
                  <c:v>40330</c:v>
                </c:pt>
                <c:pt idx="30">
                  <c:v>40360</c:v>
                </c:pt>
                <c:pt idx="31">
                  <c:v>40391</c:v>
                </c:pt>
                <c:pt idx="32">
                  <c:v>40422</c:v>
                </c:pt>
                <c:pt idx="33">
                  <c:v>40452</c:v>
                </c:pt>
                <c:pt idx="34">
                  <c:v>40483</c:v>
                </c:pt>
                <c:pt idx="35">
                  <c:v>40513</c:v>
                </c:pt>
                <c:pt idx="36">
                  <c:v>40544</c:v>
                </c:pt>
                <c:pt idx="37">
                  <c:v>40575</c:v>
                </c:pt>
                <c:pt idx="38">
                  <c:v>40603</c:v>
                </c:pt>
                <c:pt idx="39">
                  <c:v>40634</c:v>
                </c:pt>
                <c:pt idx="40">
                  <c:v>40664</c:v>
                </c:pt>
                <c:pt idx="41">
                  <c:v>40695</c:v>
                </c:pt>
                <c:pt idx="42">
                  <c:v>40725</c:v>
                </c:pt>
                <c:pt idx="43">
                  <c:v>40756</c:v>
                </c:pt>
                <c:pt idx="44">
                  <c:v>40787</c:v>
                </c:pt>
                <c:pt idx="45">
                  <c:v>40817</c:v>
                </c:pt>
                <c:pt idx="46">
                  <c:v>40848</c:v>
                </c:pt>
                <c:pt idx="47">
                  <c:v>40878</c:v>
                </c:pt>
                <c:pt idx="48">
                  <c:v>40909</c:v>
                </c:pt>
                <c:pt idx="49">
                  <c:v>40940</c:v>
                </c:pt>
                <c:pt idx="50">
                  <c:v>40969</c:v>
                </c:pt>
                <c:pt idx="51">
                  <c:v>41000</c:v>
                </c:pt>
                <c:pt idx="52">
                  <c:v>41030</c:v>
                </c:pt>
                <c:pt idx="53">
                  <c:v>41061</c:v>
                </c:pt>
                <c:pt idx="54">
                  <c:v>41091</c:v>
                </c:pt>
                <c:pt idx="55">
                  <c:v>41122</c:v>
                </c:pt>
                <c:pt idx="56">
                  <c:v>41153</c:v>
                </c:pt>
                <c:pt idx="57">
                  <c:v>41183</c:v>
                </c:pt>
                <c:pt idx="58">
                  <c:v>41214</c:v>
                </c:pt>
                <c:pt idx="59">
                  <c:v>41244</c:v>
                </c:pt>
                <c:pt idx="60">
                  <c:v>41275</c:v>
                </c:pt>
                <c:pt idx="61">
                  <c:v>41306</c:v>
                </c:pt>
                <c:pt idx="62">
                  <c:v>41334</c:v>
                </c:pt>
                <c:pt idx="63">
                  <c:v>41365</c:v>
                </c:pt>
                <c:pt idx="64">
                  <c:v>41395</c:v>
                </c:pt>
                <c:pt idx="65">
                  <c:v>41426</c:v>
                </c:pt>
                <c:pt idx="66">
                  <c:v>41456</c:v>
                </c:pt>
                <c:pt idx="67">
                  <c:v>41487</c:v>
                </c:pt>
                <c:pt idx="68">
                  <c:v>41518</c:v>
                </c:pt>
                <c:pt idx="69">
                  <c:v>41548</c:v>
                </c:pt>
                <c:pt idx="70">
                  <c:v>41579</c:v>
                </c:pt>
                <c:pt idx="71">
                  <c:v>41609</c:v>
                </c:pt>
                <c:pt idx="72">
                  <c:v>41640</c:v>
                </c:pt>
                <c:pt idx="73">
                  <c:v>41671</c:v>
                </c:pt>
                <c:pt idx="74">
                  <c:v>41699</c:v>
                </c:pt>
                <c:pt idx="75">
                  <c:v>41730</c:v>
                </c:pt>
                <c:pt idx="76">
                  <c:v>41760</c:v>
                </c:pt>
                <c:pt idx="77">
                  <c:v>41791</c:v>
                </c:pt>
                <c:pt idx="78">
                  <c:v>41821</c:v>
                </c:pt>
                <c:pt idx="79">
                  <c:v>41852</c:v>
                </c:pt>
                <c:pt idx="80">
                  <c:v>41883</c:v>
                </c:pt>
                <c:pt idx="81">
                  <c:v>41913</c:v>
                </c:pt>
                <c:pt idx="82">
                  <c:v>41944</c:v>
                </c:pt>
                <c:pt idx="83">
                  <c:v>41974</c:v>
                </c:pt>
                <c:pt idx="84">
                  <c:v>42005</c:v>
                </c:pt>
                <c:pt idx="85">
                  <c:v>42036</c:v>
                </c:pt>
                <c:pt idx="86">
                  <c:v>42064</c:v>
                </c:pt>
                <c:pt idx="87">
                  <c:v>42095</c:v>
                </c:pt>
                <c:pt idx="88">
                  <c:v>42125</c:v>
                </c:pt>
                <c:pt idx="89">
                  <c:v>42156</c:v>
                </c:pt>
                <c:pt idx="90">
                  <c:v>42186</c:v>
                </c:pt>
                <c:pt idx="91">
                  <c:v>42217</c:v>
                </c:pt>
                <c:pt idx="92">
                  <c:v>42248</c:v>
                </c:pt>
                <c:pt idx="93">
                  <c:v>42278</c:v>
                </c:pt>
                <c:pt idx="94">
                  <c:v>42309</c:v>
                </c:pt>
                <c:pt idx="95">
                  <c:v>42339</c:v>
                </c:pt>
                <c:pt idx="96">
                  <c:v>42370</c:v>
                </c:pt>
                <c:pt idx="97">
                  <c:v>42401</c:v>
                </c:pt>
                <c:pt idx="98">
                  <c:v>42430</c:v>
                </c:pt>
                <c:pt idx="99">
                  <c:v>42461</c:v>
                </c:pt>
                <c:pt idx="100">
                  <c:v>42491</c:v>
                </c:pt>
                <c:pt idx="101">
                  <c:v>42522</c:v>
                </c:pt>
                <c:pt idx="102">
                  <c:v>42552</c:v>
                </c:pt>
                <c:pt idx="103">
                  <c:v>42583</c:v>
                </c:pt>
                <c:pt idx="104">
                  <c:v>42614</c:v>
                </c:pt>
                <c:pt idx="105">
                  <c:v>42644</c:v>
                </c:pt>
                <c:pt idx="106">
                  <c:v>42675</c:v>
                </c:pt>
                <c:pt idx="107">
                  <c:v>42705</c:v>
                </c:pt>
                <c:pt idx="108">
                  <c:v>42736</c:v>
                </c:pt>
                <c:pt idx="109">
                  <c:v>42767</c:v>
                </c:pt>
                <c:pt idx="110">
                  <c:v>42795</c:v>
                </c:pt>
                <c:pt idx="111">
                  <c:v>42826</c:v>
                </c:pt>
                <c:pt idx="112">
                  <c:v>42856</c:v>
                </c:pt>
                <c:pt idx="113">
                  <c:v>42887</c:v>
                </c:pt>
                <c:pt idx="114">
                  <c:v>42917</c:v>
                </c:pt>
                <c:pt idx="115">
                  <c:v>42948</c:v>
                </c:pt>
                <c:pt idx="116">
                  <c:v>42979</c:v>
                </c:pt>
                <c:pt idx="117">
                  <c:v>43009</c:v>
                </c:pt>
                <c:pt idx="118">
                  <c:v>43040</c:v>
                </c:pt>
                <c:pt idx="119">
                  <c:v>43070</c:v>
                </c:pt>
                <c:pt idx="120">
                  <c:v>43101</c:v>
                </c:pt>
                <c:pt idx="121">
                  <c:v>43132</c:v>
                </c:pt>
                <c:pt idx="122">
                  <c:v>43160</c:v>
                </c:pt>
              </c:numCache>
            </c:numRef>
          </c:cat>
          <c:val>
            <c:numRef>
              <c:f>[1]Employment!$F$88:$F$210</c:f>
              <c:numCache>
                <c:formatCode>General</c:formatCode>
                <c:ptCount val="123"/>
                <c:pt idx="0">
                  <c:v>161472</c:v>
                </c:pt>
                <c:pt idx="1">
                  <c:v>161790</c:v>
                </c:pt>
                <c:pt idx="2">
                  <c:v>161991</c:v>
                </c:pt>
                <c:pt idx="3">
                  <c:v>161320</c:v>
                </c:pt>
                <c:pt idx="4">
                  <c:v>162006</c:v>
                </c:pt>
                <c:pt idx="5">
                  <c:v>162938</c:v>
                </c:pt>
                <c:pt idx="6">
                  <c:v>163307</c:v>
                </c:pt>
                <c:pt idx="7">
                  <c:v>163597</c:v>
                </c:pt>
                <c:pt idx="8">
                  <c:v>163613</c:v>
                </c:pt>
                <c:pt idx="9">
                  <c:v>161985</c:v>
                </c:pt>
                <c:pt idx="10">
                  <c:v>160503</c:v>
                </c:pt>
                <c:pt idx="11">
                  <c:v>157837</c:v>
                </c:pt>
                <c:pt idx="12">
                  <c:v>150920</c:v>
                </c:pt>
                <c:pt idx="13">
                  <c:v>147408</c:v>
                </c:pt>
                <c:pt idx="14">
                  <c:v>144800</c:v>
                </c:pt>
                <c:pt idx="15">
                  <c:v>137623</c:v>
                </c:pt>
                <c:pt idx="16">
                  <c:v>133627</c:v>
                </c:pt>
                <c:pt idx="17">
                  <c:v>132153</c:v>
                </c:pt>
                <c:pt idx="18">
                  <c:v>131691</c:v>
                </c:pt>
                <c:pt idx="19">
                  <c:v>132513</c:v>
                </c:pt>
                <c:pt idx="20">
                  <c:v>132875</c:v>
                </c:pt>
                <c:pt idx="21">
                  <c:v>135334</c:v>
                </c:pt>
                <c:pt idx="22">
                  <c:v>135106</c:v>
                </c:pt>
                <c:pt idx="23">
                  <c:v>135456</c:v>
                </c:pt>
                <c:pt idx="24">
                  <c:v>134355</c:v>
                </c:pt>
                <c:pt idx="25">
                  <c:v>135420</c:v>
                </c:pt>
                <c:pt idx="26">
                  <c:v>135760</c:v>
                </c:pt>
                <c:pt idx="27">
                  <c:v>136471</c:v>
                </c:pt>
                <c:pt idx="28">
                  <c:v>137355</c:v>
                </c:pt>
                <c:pt idx="29">
                  <c:v>138421</c:v>
                </c:pt>
                <c:pt idx="30">
                  <c:v>139335</c:v>
                </c:pt>
                <c:pt idx="31">
                  <c:v>139515</c:v>
                </c:pt>
                <c:pt idx="32">
                  <c:v>138676</c:v>
                </c:pt>
                <c:pt idx="33">
                  <c:v>139949</c:v>
                </c:pt>
                <c:pt idx="34">
                  <c:v>140165</c:v>
                </c:pt>
                <c:pt idx="35">
                  <c:v>140907</c:v>
                </c:pt>
                <c:pt idx="36">
                  <c:v>143666</c:v>
                </c:pt>
                <c:pt idx="37">
                  <c:v>144057</c:v>
                </c:pt>
                <c:pt idx="38">
                  <c:v>144930</c:v>
                </c:pt>
                <c:pt idx="39">
                  <c:v>146693</c:v>
                </c:pt>
                <c:pt idx="40">
                  <c:v>147441</c:v>
                </c:pt>
                <c:pt idx="41">
                  <c:v>148191</c:v>
                </c:pt>
                <c:pt idx="42">
                  <c:v>148955</c:v>
                </c:pt>
                <c:pt idx="43">
                  <c:v>149066</c:v>
                </c:pt>
                <c:pt idx="44">
                  <c:v>149719</c:v>
                </c:pt>
                <c:pt idx="45">
                  <c:v>150505</c:v>
                </c:pt>
                <c:pt idx="46">
                  <c:v>150840</c:v>
                </c:pt>
                <c:pt idx="47">
                  <c:v>152042</c:v>
                </c:pt>
                <c:pt idx="48">
                  <c:v>151055</c:v>
                </c:pt>
                <c:pt idx="49">
                  <c:v>151393</c:v>
                </c:pt>
                <c:pt idx="50">
                  <c:v>151654</c:v>
                </c:pt>
                <c:pt idx="51">
                  <c:v>152129</c:v>
                </c:pt>
                <c:pt idx="52">
                  <c:v>153016</c:v>
                </c:pt>
                <c:pt idx="53">
                  <c:v>154341</c:v>
                </c:pt>
                <c:pt idx="54">
                  <c:v>153184</c:v>
                </c:pt>
                <c:pt idx="55">
                  <c:v>152625</c:v>
                </c:pt>
                <c:pt idx="56">
                  <c:v>150980</c:v>
                </c:pt>
                <c:pt idx="57">
                  <c:v>149122</c:v>
                </c:pt>
                <c:pt idx="58">
                  <c:v>148940</c:v>
                </c:pt>
                <c:pt idx="59">
                  <c:v>149965</c:v>
                </c:pt>
                <c:pt idx="60">
                  <c:v>148752</c:v>
                </c:pt>
                <c:pt idx="61">
                  <c:v>148645</c:v>
                </c:pt>
                <c:pt idx="62">
                  <c:v>148975</c:v>
                </c:pt>
                <c:pt idx="63">
                  <c:v>149250</c:v>
                </c:pt>
                <c:pt idx="64">
                  <c:v>149405</c:v>
                </c:pt>
                <c:pt idx="65">
                  <c:v>150277</c:v>
                </c:pt>
                <c:pt idx="66">
                  <c:v>149166</c:v>
                </c:pt>
                <c:pt idx="67">
                  <c:v>149013</c:v>
                </c:pt>
                <c:pt idx="68">
                  <c:v>148908</c:v>
                </c:pt>
                <c:pt idx="69">
                  <c:v>149525</c:v>
                </c:pt>
                <c:pt idx="70">
                  <c:v>149824</c:v>
                </c:pt>
                <c:pt idx="71">
                  <c:v>149900</c:v>
                </c:pt>
                <c:pt idx="72">
                  <c:v>149232</c:v>
                </c:pt>
                <c:pt idx="73">
                  <c:v>149276</c:v>
                </c:pt>
                <c:pt idx="74">
                  <c:v>149990</c:v>
                </c:pt>
                <c:pt idx="75">
                  <c:v>150591</c:v>
                </c:pt>
                <c:pt idx="76">
                  <c:v>150682</c:v>
                </c:pt>
                <c:pt idx="77">
                  <c:v>151596</c:v>
                </c:pt>
                <c:pt idx="78">
                  <c:v>151594</c:v>
                </c:pt>
                <c:pt idx="79">
                  <c:v>151705</c:v>
                </c:pt>
                <c:pt idx="80">
                  <c:v>151817</c:v>
                </c:pt>
                <c:pt idx="81">
                  <c:v>151893</c:v>
                </c:pt>
                <c:pt idx="82">
                  <c:v>151495</c:v>
                </c:pt>
                <c:pt idx="83">
                  <c:v>152185</c:v>
                </c:pt>
                <c:pt idx="84">
                  <c:v>152049</c:v>
                </c:pt>
                <c:pt idx="85">
                  <c:v>151894</c:v>
                </c:pt>
                <c:pt idx="86">
                  <c:v>151848</c:v>
                </c:pt>
                <c:pt idx="87">
                  <c:v>148963</c:v>
                </c:pt>
                <c:pt idx="88">
                  <c:v>147862</c:v>
                </c:pt>
                <c:pt idx="89">
                  <c:v>148149</c:v>
                </c:pt>
                <c:pt idx="90">
                  <c:v>147208</c:v>
                </c:pt>
                <c:pt idx="91">
                  <c:v>145738</c:v>
                </c:pt>
                <c:pt idx="92">
                  <c:v>144949</c:v>
                </c:pt>
                <c:pt idx="93">
                  <c:v>142166</c:v>
                </c:pt>
                <c:pt idx="94">
                  <c:v>141282</c:v>
                </c:pt>
                <c:pt idx="95">
                  <c:v>141473</c:v>
                </c:pt>
                <c:pt idx="96">
                  <c:v>139891</c:v>
                </c:pt>
                <c:pt idx="97">
                  <c:v>139539</c:v>
                </c:pt>
                <c:pt idx="98">
                  <c:v>139906</c:v>
                </c:pt>
                <c:pt idx="99">
                  <c:v>138256</c:v>
                </c:pt>
                <c:pt idx="100">
                  <c:v>137736</c:v>
                </c:pt>
                <c:pt idx="101">
                  <c:v>137432</c:v>
                </c:pt>
                <c:pt idx="102">
                  <c:v>136962</c:v>
                </c:pt>
                <c:pt idx="103">
                  <c:v>136424</c:v>
                </c:pt>
                <c:pt idx="104">
                  <c:v>136120</c:v>
                </c:pt>
                <c:pt idx="105">
                  <c:v>136361</c:v>
                </c:pt>
                <c:pt idx="106">
                  <c:v>136149</c:v>
                </c:pt>
                <c:pt idx="107">
                  <c:v>136305</c:v>
                </c:pt>
                <c:pt idx="108">
                  <c:v>134691</c:v>
                </c:pt>
                <c:pt idx="109">
                  <c:v>134687</c:v>
                </c:pt>
                <c:pt idx="110">
                  <c:v>134766</c:v>
                </c:pt>
                <c:pt idx="111">
                  <c:v>135370</c:v>
                </c:pt>
                <c:pt idx="112">
                  <c:v>135630</c:v>
                </c:pt>
                <c:pt idx="113">
                  <c:v>136976</c:v>
                </c:pt>
                <c:pt idx="114">
                  <c:v>136927</c:v>
                </c:pt>
                <c:pt idx="115">
                  <c:v>137413</c:v>
                </c:pt>
                <c:pt idx="116">
                  <c:v>137621</c:v>
                </c:pt>
                <c:pt idx="117">
                  <c:v>137788</c:v>
                </c:pt>
                <c:pt idx="118">
                  <c:v>138407</c:v>
                </c:pt>
                <c:pt idx="119">
                  <c:v>138343</c:v>
                </c:pt>
                <c:pt idx="120">
                  <c:v>138732</c:v>
                </c:pt>
                <c:pt idx="121">
                  <c:v>138648</c:v>
                </c:pt>
                <c:pt idx="122">
                  <c:v>139116</c:v>
                </c:pt>
              </c:numCache>
            </c:numRef>
          </c:val>
          <c:smooth val="0"/>
          <c:extLst>
            <c:ext xmlns:c16="http://schemas.microsoft.com/office/drawing/2014/chart" uri="{C3380CC4-5D6E-409C-BE32-E72D297353CC}">
              <c16:uniqueId val="{00000000-E715-452A-8D9A-A131FA821B68}"/>
            </c:ext>
          </c:extLst>
        </c:ser>
        <c:dLbls>
          <c:showLegendKey val="0"/>
          <c:showVal val="0"/>
          <c:showCatName val="0"/>
          <c:showSerName val="0"/>
          <c:showPercent val="0"/>
          <c:showBubbleSize val="0"/>
        </c:dLbls>
        <c:smooth val="0"/>
        <c:axId val="718504056"/>
        <c:axId val="718504384"/>
        <c:extLst>
          <c:ext xmlns:c15="http://schemas.microsoft.com/office/drawing/2012/chart" uri="{02D57815-91ED-43cb-92C2-25804820EDAC}">
            <c15:filteredLineSeries>
              <c15:ser>
                <c:idx val="0"/>
                <c:order val="0"/>
                <c:tx>
                  <c:strRef>
                    <c:extLst>
                      <c:ext uri="{02D57815-91ED-43cb-92C2-25804820EDAC}">
                        <c15:formulaRef>
                          <c15:sqref>[1]Employment!$D$3</c15:sqref>
                        </c15:formulaRef>
                      </c:ext>
                    </c:extLst>
                    <c:strCache>
                      <c:ptCount val="1"/>
                      <c:pt idx="0">
                        <c:v>All Employees in Private NAICS 3311 Iron and steel mills and ferroalloy mfg</c:v>
                      </c:pt>
                    </c:strCache>
                  </c:strRef>
                </c:tx>
                <c:spPr>
                  <a:ln w="28575" cap="rnd">
                    <a:solidFill>
                      <a:schemeClr val="accent1"/>
                    </a:solidFill>
                    <a:round/>
                  </a:ln>
                  <a:effectLst/>
                </c:spPr>
                <c:marker>
                  <c:symbol val="none"/>
                </c:marker>
                <c:cat>
                  <c:numRef>
                    <c:extLst>
                      <c:ext uri="{02D57815-91ED-43cb-92C2-25804820EDAC}">
                        <c15:formulaRef>
                          <c15:sqref>[1]Employment!$C$88:$C$210</c15:sqref>
                        </c15:formulaRef>
                      </c:ext>
                    </c:extLst>
                    <c:numCache>
                      <c:formatCode>General</c:formatCode>
                      <c:ptCount val="123"/>
                      <c:pt idx="0">
                        <c:v>39448</c:v>
                      </c:pt>
                      <c:pt idx="1">
                        <c:v>39479</c:v>
                      </c:pt>
                      <c:pt idx="2">
                        <c:v>39508</c:v>
                      </c:pt>
                      <c:pt idx="3">
                        <c:v>39539</c:v>
                      </c:pt>
                      <c:pt idx="4">
                        <c:v>39569</c:v>
                      </c:pt>
                      <c:pt idx="5">
                        <c:v>39600</c:v>
                      </c:pt>
                      <c:pt idx="6">
                        <c:v>39630</c:v>
                      </c:pt>
                      <c:pt idx="7">
                        <c:v>39661</c:v>
                      </c:pt>
                      <c:pt idx="8">
                        <c:v>39692</c:v>
                      </c:pt>
                      <c:pt idx="9">
                        <c:v>39722</c:v>
                      </c:pt>
                      <c:pt idx="10">
                        <c:v>39753</c:v>
                      </c:pt>
                      <c:pt idx="11">
                        <c:v>39783</c:v>
                      </c:pt>
                      <c:pt idx="12">
                        <c:v>39814</c:v>
                      </c:pt>
                      <c:pt idx="13">
                        <c:v>39845</c:v>
                      </c:pt>
                      <c:pt idx="14">
                        <c:v>39873</c:v>
                      </c:pt>
                      <c:pt idx="15">
                        <c:v>39904</c:v>
                      </c:pt>
                      <c:pt idx="16">
                        <c:v>39934</c:v>
                      </c:pt>
                      <c:pt idx="17">
                        <c:v>39965</c:v>
                      </c:pt>
                      <c:pt idx="18">
                        <c:v>39995</c:v>
                      </c:pt>
                      <c:pt idx="19">
                        <c:v>40026</c:v>
                      </c:pt>
                      <c:pt idx="20">
                        <c:v>40057</c:v>
                      </c:pt>
                      <c:pt idx="21">
                        <c:v>40087</c:v>
                      </c:pt>
                      <c:pt idx="22">
                        <c:v>40118</c:v>
                      </c:pt>
                      <c:pt idx="23">
                        <c:v>40148</c:v>
                      </c:pt>
                      <c:pt idx="24">
                        <c:v>40179</c:v>
                      </c:pt>
                      <c:pt idx="25">
                        <c:v>40210</c:v>
                      </c:pt>
                      <c:pt idx="26">
                        <c:v>40238</c:v>
                      </c:pt>
                      <c:pt idx="27">
                        <c:v>40269</c:v>
                      </c:pt>
                      <c:pt idx="28">
                        <c:v>40299</c:v>
                      </c:pt>
                      <c:pt idx="29">
                        <c:v>40330</c:v>
                      </c:pt>
                      <c:pt idx="30">
                        <c:v>40360</c:v>
                      </c:pt>
                      <c:pt idx="31">
                        <c:v>40391</c:v>
                      </c:pt>
                      <c:pt idx="32">
                        <c:v>40422</c:v>
                      </c:pt>
                      <c:pt idx="33">
                        <c:v>40452</c:v>
                      </c:pt>
                      <c:pt idx="34">
                        <c:v>40483</c:v>
                      </c:pt>
                      <c:pt idx="35">
                        <c:v>40513</c:v>
                      </c:pt>
                      <c:pt idx="36">
                        <c:v>40544</c:v>
                      </c:pt>
                      <c:pt idx="37">
                        <c:v>40575</c:v>
                      </c:pt>
                      <c:pt idx="38">
                        <c:v>40603</c:v>
                      </c:pt>
                      <c:pt idx="39">
                        <c:v>40634</c:v>
                      </c:pt>
                      <c:pt idx="40">
                        <c:v>40664</c:v>
                      </c:pt>
                      <c:pt idx="41">
                        <c:v>40695</c:v>
                      </c:pt>
                      <c:pt idx="42">
                        <c:v>40725</c:v>
                      </c:pt>
                      <c:pt idx="43">
                        <c:v>40756</c:v>
                      </c:pt>
                      <c:pt idx="44">
                        <c:v>40787</c:v>
                      </c:pt>
                      <c:pt idx="45">
                        <c:v>40817</c:v>
                      </c:pt>
                      <c:pt idx="46">
                        <c:v>40848</c:v>
                      </c:pt>
                      <c:pt idx="47">
                        <c:v>40878</c:v>
                      </c:pt>
                      <c:pt idx="48">
                        <c:v>40909</c:v>
                      </c:pt>
                      <c:pt idx="49">
                        <c:v>40940</c:v>
                      </c:pt>
                      <c:pt idx="50">
                        <c:v>40969</c:v>
                      </c:pt>
                      <c:pt idx="51">
                        <c:v>41000</c:v>
                      </c:pt>
                      <c:pt idx="52">
                        <c:v>41030</c:v>
                      </c:pt>
                      <c:pt idx="53">
                        <c:v>41061</c:v>
                      </c:pt>
                      <c:pt idx="54">
                        <c:v>41091</c:v>
                      </c:pt>
                      <c:pt idx="55">
                        <c:v>41122</c:v>
                      </c:pt>
                      <c:pt idx="56">
                        <c:v>41153</c:v>
                      </c:pt>
                      <c:pt idx="57">
                        <c:v>41183</c:v>
                      </c:pt>
                      <c:pt idx="58">
                        <c:v>41214</c:v>
                      </c:pt>
                      <c:pt idx="59">
                        <c:v>41244</c:v>
                      </c:pt>
                      <c:pt idx="60">
                        <c:v>41275</c:v>
                      </c:pt>
                      <c:pt idx="61">
                        <c:v>41306</c:v>
                      </c:pt>
                      <c:pt idx="62">
                        <c:v>41334</c:v>
                      </c:pt>
                      <c:pt idx="63">
                        <c:v>41365</c:v>
                      </c:pt>
                      <c:pt idx="64">
                        <c:v>41395</c:v>
                      </c:pt>
                      <c:pt idx="65">
                        <c:v>41426</c:v>
                      </c:pt>
                      <c:pt idx="66">
                        <c:v>41456</c:v>
                      </c:pt>
                      <c:pt idx="67">
                        <c:v>41487</c:v>
                      </c:pt>
                      <c:pt idx="68">
                        <c:v>41518</c:v>
                      </c:pt>
                      <c:pt idx="69">
                        <c:v>41548</c:v>
                      </c:pt>
                      <c:pt idx="70">
                        <c:v>41579</c:v>
                      </c:pt>
                      <c:pt idx="71">
                        <c:v>41609</c:v>
                      </c:pt>
                      <c:pt idx="72">
                        <c:v>41640</c:v>
                      </c:pt>
                      <c:pt idx="73">
                        <c:v>41671</c:v>
                      </c:pt>
                      <c:pt idx="74">
                        <c:v>41699</c:v>
                      </c:pt>
                      <c:pt idx="75">
                        <c:v>41730</c:v>
                      </c:pt>
                      <c:pt idx="76">
                        <c:v>41760</c:v>
                      </c:pt>
                      <c:pt idx="77">
                        <c:v>41791</c:v>
                      </c:pt>
                      <c:pt idx="78">
                        <c:v>41821</c:v>
                      </c:pt>
                      <c:pt idx="79">
                        <c:v>41852</c:v>
                      </c:pt>
                      <c:pt idx="80">
                        <c:v>41883</c:v>
                      </c:pt>
                      <c:pt idx="81">
                        <c:v>41913</c:v>
                      </c:pt>
                      <c:pt idx="82">
                        <c:v>41944</c:v>
                      </c:pt>
                      <c:pt idx="83">
                        <c:v>41974</c:v>
                      </c:pt>
                      <c:pt idx="84">
                        <c:v>42005</c:v>
                      </c:pt>
                      <c:pt idx="85">
                        <c:v>42036</c:v>
                      </c:pt>
                      <c:pt idx="86">
                        <c:v>42064</c:v>
                      </c:pt>
                      <c:pt idx="87">
                        <c:v>42095</c:v>
                      </c:pt>
                      <c:pt idx="88">
                        <c:v>42125</c:v>
                      </c:pt>
                      <c:pt idx="89">
                        <c:v>42156</c:v>
                      </c:pt>
                      <c:pt idx="90">
                        <c:v>42186</c:v>
                      </c:pt>
                      <c:pt idx="91">
                        <c:v>42217</c:v>
                      </c:pt>
                      <c:pt idx="92">
                        <c:v>42248</c:v>
                      </c:pt>
                      <c:pt idx="93">
                        <c:v>42278</c:v>
                      </c:pt>
                      <c:pt idx="94">
                        <c:v>42309</c:v>
                      </c:pt>
                      <c:pt idx="95">
                        <c:v>42339</c:v>
                      </c:pt>
                      <c:pt idx="96">
                        <c:v>42370</c:v>
                      </c:pt>
                      <c:pt idx="97">
                        <c:v>42401</c:v>
                      </c:pt>
                      <c:pt idx="98">
                        <c:v>42430</c:v>
                      </c:pt>
                      <c:pt idx="99">
                        <c:v>42461</c:v>
                      </c:pt>
                      <c:pt idx="100">
                        <c:v>42491</c:v>
                      </c:pt>
                      <c:pt idx="101">
                        <c:v>42522</c:v>
                      </c:pt>
                      <c:pt idx="102">
                        <c:v>42552</c:v>
                      </c:pt>
                      <c:pt idx="103">
                        <c:v>42583</c:v>
                      </c:pt>
                      <c:pt idx="104">
                        <c:v>42614</c:v>
                      </c:pt>
                      <c:pt idx="105">
                        <c:v>42644</c:v>
                      </c:pt>
                      <c:pt idx="106">
                        <c:v>42675</c:v>
                      </c:pt>
                      <c:pt idx="107">
                        <c:v>42705</c:v>
                      </c:pt>
                      <c:pt idx="108">
                        <c:v>42736</c:v>
                      </c:pt>
                      <c:pt idx="109">
                        <c:v>42767</c:v>
                      </c:pt>
                      <c:pt idx="110">
                        <c:v>42795</c:v>
                      </c:pt>
                      <c:pt idx="111">
                        <c:v>42826</c:v>
                      </c:pt>
                      <c:pt idx="112">
                        <c:v>42856</c:v>
                      </c:pt>
                      <c:pt idx="113">
                        <c:v>42887</c:v>
                      </c:pt>
                      <c:pt idx="114">
                        <c:v>42917</c:v>
                      </c:pt>
                      <c:pt idx="115">
                        <c:v>42948</c:v>
                      </c:pt>
                      <c:pt idx="116">
                        <c:v>42979</c:v>
                      </c:pt>
                      <c:pt idx="117">
                        <c:v>43009</c:v>
                      </c:pt>
                      <c:pt idx="118">
                        <c:v>43040</c:v>
                      </c:pt>
                      <c:pt idx="119">
                        <c:v>43070</c:v>
                      </c:pt>
                      <c:pt idx="120">
                        <c:v>43101</c:v>
                      </c:pt>
                      <c:pt idx="121">
                        <c:v>43132</c:v>
                      </c:pt>
                      <c:pt idx="122">
                        <c:v>43160</c:v>
                      </c:pt>
                    </c:numCache>
                  </c:numRef>
                </c:cat>
                <c:val>
                  <c:numRef>
                    <c:extLst>
                      <c:ext uri="{02D57815-91ED-43cb-92C2-25804820EDAC}">
                        <c15:formulaRef>
                          <c15:sqref>[1]Employment!$D$88:$D$210</c15:sqref>
                        </c15:formulaRef>
                      </c:ext>
                    </c:extLst>
                    <c:numCache>
                      <c:formatCode>General</c:formatCode>
                      <c:ptCount val="123"/>
                      <c:pt idx="0">
                        <c:v>99653</c:v>
                      </c:pt>
                      <c:pt idx="1">
                        <c:v>99898</c:v>
                      </c:pt>
                      <c:pt idx="2">
                        <c:v>99985</c:v>
                      </c:pt>
                      <c:pt idx="3">
                        <c:v>99856</c:v>
                      </c:pt>
                      <c:pt idx="4">
                        <c:v>100478</c:v>
                      </c:pt>
                      <c:pt idx="5">
                        <c:v>101259</c:v>
                      </c:pt>
                      <c:pt idx="6">
                        <c:v>101864</c:v>
                      </c:pt>
                      <c:pt idx="7">
                        <c:v>102401</c:v>
                      </c:pt>
                      <c:pt idx="8">
                        <c:v>102471</c:v>
                      </c:pt>
                      <c:pt idx="9">
                        <c:v>101793</c:v>
                      </c:pt>
                      <c:pt idx="10">
                        <c:v>101374</c:v>
                      </c:pt>
                      <c:pt idx="11">
                        <c:v>99693</c:v>
                      </c:pt>
                      <c:pt idx="12">
                        <c:v>94904</c:v>
                      </c:pt>
                      <c:pt idx="13">
                        <c:v>93405</c:v>
                      </c:pt>
                      <c:pt idx="14">
                        <c:v>91647</c:v>
                      </c:pt>
                      <c:pt idx="15">
                        <c:v>86294</c:v>
                      </c:pt>
                      <c:pt idx="16">
                        <c:v>83708</c:v>
                      </c:pt>
                      <c:pt idx="17">
                        <c:v>82418</c:v>
                      </c:pt>
                      <c:pt idx="18">
                        <c:v>83260</c:v>
                      </c:pt>
                      <c:pt idx="19">
                        <c:v>83088</c:v>
                      </c:pt>
                      <c:pt idx="20">
                        <c:v>83616</c:v>
                      </c:pt>
                      <c:pt idx="21">
                        <c:v>85142</c:v>
                      </c:pt>
                      <c:pt idx="22">
                        <c:v>84751</c:v>
                      </c:pt>
                      <c:pt idx="23">
                        <c:v>85282</c:v>
                      </c:pt>
                      <c:pt idx="24">
                        <c:v>84214</c:v>
                      </c:pt>
                      <c:pt idx="25">
                        <c:v>84803</c:v>
                      </c:pt>
                      <c:pt idx="26">
                        <c:v>84731</c:v>
                      </c:pt>
                      <c:pt idx="27">
                        <c:v>84881</c:v>
                      </c:pt>
                      <c:pt idx="28">
                        <c:v>85275</c:v>
                      </c:pt>
                      <c:pt idx="29">
                        <c:v>85912</c:v>
                      </c:pt>
                      <c:pt idx="30">
                        <c:v>87041</c:v>
                      </c:pt>
                      <c:pt idx="31">
                        <c:v>86607</c:v>
                      </c:pt>
                      <c:pt idx="32">
                        <c:v>85444</c:v>
                      </c:pt>
                      <c:pt idx="33">
                        <c:v>86929</c:v>
                      </c:pt>
                      <c:pt idx="34">
                        <c:v>86706</c:v>
                      </c:pt>
                      <c:pt idx="35">
                        <c:v>87161</c:v>
                      </c:pt>
                      <c:pt idx="36">
                        <c:v>88697</c:v>
                      </c:pt>
                      <c:pt idx="37">
                        <c:v>88891</c:v>
                      </c:pt>
                      <c:pt idx="38">
                        <c:v>89449</c:v>
                      </c:pt>
                      <c:pt idx="39">
                        <c:v>90463</c:v>
                      </c:pt>
                      <c:pt idx="40">
                        <c:v>91126</c:v>
                      </c:pt>
                      <c:pt idx="41">
                        <c:v>91661</c:v>
                      </c:pt>
                      <c:pt idx="42">
                        <c:v>92466</c:v>
                      </c:pt>
                      <c:pt idx="43">
                        <c:v>92366</c:v>
                      </c:pt>
                      <c:pt idx="44">
                        <c:v>92689</c:v>
                      </c:pt>
                      <c:pt idx="45">
                        <c:v>93587</c:v>
                      </c:pt>
                      <c:pt idx="46">
                        <c:v>93504</c:v>
                      </c:pt>
                      <c:pt idx="47">
                        <c:v>94306</c:v>
                      </c:pt>
                      <c:pt idx="48">
                        <c:v>93290</c:v>
                      </c:pt>
                      <c:pt idx="49">
                        <c:v>93121</c:v>
                      </c:pt>
                      <c:pt idx="50">
                        <c:v>93178</c:v>
                      </c:pt>
                      <c:pt idx="51">
                        <c:v>93484</c:v>
                      </c:pt>
                      <c:pt idx="52">
                        <c:v>94129</c:v>
                      </c:pt>
                      <c:pt idx="53">
                        <c:v>94890</c:v>
                      </c:pt>
                      <c:pt idx="54">
                        <c:v>93910</c:v>
                      </c:pt>
                      <c:pt idx="55">
                        <c:v>93624</c:v>
                      </c:pt>
                      <c:pt idx="56">
                        <c:v>92165</c:v>
                      </c:pt>
                      <c:pt idx="57">
                        <c:v>90351</c:v>
                      </c:pt>
                      <c:pt idx="58">
                        <c:v>90371</c:v>
                      </c:pt>
                      <c:pt idx="59">
                        <c:v>91406</c:v>
                      </c:pt>
                      <c:pt idx="60">
                        <c:v>91114</c:v>
                      </c:pt>
                      <c:pt idx="61">
                        <c:v>90914</c:v>
                      </c:pt>
                      <c:pt idx="62">
                        <c:v>91008</c:v>
                      </c:pt>
                      <c:pt idx="63">
                        <c:v>91021</c:v>
                      </c:pt>
                      <c:pt idx="64">
                        <c:v>91085</c:v>
                      </c:pt>
                      <c:pt idx="65">
                        <c:v>91808</c:v>
                      </c:pt>
                      <c:pt idx="66">
                        <c:v>91286</c:v>
                      </c:pt>
                      <c:pt idx="67">
                        <c:v>91230</c:v>
                      </c:pt>
                      <c:pt idx="68">
                        <c:v>91094</c:v>
                      </c:pt>
                      <c:pt idx="69">
                        <c:v>91366</c:v>
                      </c:pt>
                      <c:pt idx="70">
                        <c:v>91433</c:v>
                      </c:pt>
                      <c:pt idx="71">
                        <c:v>91268</c:v>
                      </c:pt>
                      <c:pt idx="72">
                        <c:v>90144</c:v>
                      </c:pt>
                      <c:pt idx="73">
                        <c:v>90229</c:v>
                      </c:pt>
                      <c:pt idx="74">
                        <c:v>90708</c:v>
                      </c:pt>
                      <c:pt idx="75">
                        <c:v>91067</c:v>
                      </c:pt>
                      <c:pt idx="76">
                        <c:v>91173</c:v>
                      </c:pt>
                      <c:pt idx="77">
                        <c:v>91777</c:v>
                      </c:pt>
                      <c:pt idx="78">
                        <c:v>91893</c:v>
                      </c:pt>
                      <c:pt idx="79">
                        <c:v>91879</c:v>
                      </c:pt>
                      <c:pt idx="80">
                        <c:v>91753</c:v>
                      </c:pt>
                      <c:pt idx="81">
                        <c:v>92031</c:v>
                      </c:pt>
                      <c:pt idx="82">
                        <c:v>91443</c:v>
                      </c:pt>
                      <c:pt idx="83">
                        <c:v>91769</c:v>
                      </c:pt>
                      <c:pt idx="84">
                        <c:v>91294</c:v>
                      </c:pt>
                      <c:pt idx="85">
                        <c:v>91368</c:v>
                      </c:pt>
                      <c:pt idx="86">
                        <c:v>91626</c:v>
                      </c:pt>
                      <c:pt idx="87">
                        <c:v>89502</c:v>
                      </c:pt>
                      <c:pt idx="88">
                        <c:v>89099</c:v>
                      </c:pt>
                      <c:pt idx="89">
                        <c:v>89278</c:v>
                      </c:pt>
                      <c:pt idx="90">
                        <c:v>88972</c:v>
                      </c:pt>
                      <c:pt idx="91">
                        <c:v>87564</c:v>
                      </c:pt>
                      <c:pt idx="92">
                        <c:v>87000</c:v>
                      </c:pt>
                      <c:pt idx="93">
                        <c:v>84708</c:v>
                      </c:pt>
                      <c:pt idx="94">
                        <c:v>84405</c:v>
                      </c:pt>
                      <c:pt idx="95">
                        <c:v>84503</c:v>
                      </c:pt>
                      <c:pt idx="96">
                        <c:v>83351</c:v>
                      </c:pt>
                      <c:pt idx="97">
                        <c:v>83057</c:v>
                      </c:pt>
                      <c:pt idx="98">
                        <c:v>83656</c:v>
                      </c:pt>
                      <c:pt idx="99">
                        <c:v>82285</c:v>
                      </c:pt>
                      <c:pt idx="100">
                        <c:v>81918</c:v>
                      </c:pt>
                      <c:pt idx="101">
                        <c:v>81773</c:v>
                      </c:pt>
                      <c:pt idx="102">
                        <c:v>81315</c:v>
                      </c:pt>
                      <c:pt idx="103">
                        <c:v>80951</c:v>
                      </c:pt>
                      <c:pt idx="104">
                        <c:v>80768</c:v>
                      </c:pt>
                      <c:pt idx="105">
                        <c:v>81171</c:v>
                      </c:pt>
                      <c:pt idx="106">
                        <c:v>81116</c:v>
                      </c:pt>
                      <c:pt idx="107">
                        <c:v>81154</c:v>
                      </c:pt>
                      <c:pt idx="108">
                        <c:v>80348</c:v>
                      </c:pt>
                      <c:pt idx="109">
                        <c:v>80238</c:v>
                      </c:pt>
                      <c:pt idx="110">
                        <c:v>80266</c:v>
                      </c:pt>
                      <c:pt idx="111">
                        <c:v>80171</c:v>
                      </c:pt>
                      <c:pt idx="112">
                        <c:v>80588</c:v>
                      </c:pt>
                      <c:pt idx="113">
                        <c:v>81391</c:v>
                      </c:pt>
                      <c:pt idx="114">
                        <c:v>81409</c:v>
                      </c:pt>
                      <c:pt idx="115">
                        <c:v>81645</c:v>
                      </c:pt>
                      <c:pt idx="116">
                        <c:v>81637</c:v>
                      </c:pt>
                      <c:pt idx="117">
                        <c:v>81599</c:v>
                      </c:pt>
                      <c:pt idx="118">
                        <c:v>82023</c:v>
                      </c:pt>
                      <c:pt idx="119">
                        <c:v>81685</c:v>
                      </c:pt>
                      <c:pt idx="120">
                        <c:v>82094</c:v>
                      </c:pt>
                      <c:pt idx="121">
                        <c:v>82057</c:v>
                      </c:pt>
                      <c:pt idx="122">
                        <c:v>82264</c:v>
                      </c:pt>
                    </c:numCache>
                  </c:numRef>
                </c:val>
                <c:smooth val="0"/>
                <c:extLst>
                  <c:ext xmlns:c16="http://schemas.microsoft.com/office/drawing/2014/chart" uri="{C3380CC4-5D6E-409C-BE32-E72D297353CC}">
                    <c16:uniqueId val="{00000001-E715-452A-8D9A-A131FA821B68}"/>
                  </c:ext>
                </c:extLst>
              </c15:ser>
            </c15:filteredLineSeries>
            <c15:filteredLineSeries>
              <c15:ser>
                <c:idx val="1"/>
                <c:order val="1"/>
                <c:tx>
                  <c:strRef>
                    <c:extLst xmlns:c15="http://schemas.microsoft.com/office/drawing/2012/chart">
                      <c:ext xmlns:c15="http://schemas.microsoft.com/office/drawing/2012/chart" uri="{02D57815-91ED-43cb-92C2-25804820EDAC}">
                        <c15:formulaRef>
                          <c15:sqref>[1]Employment!$E$3</c15:sqref>
                        </c15:formulaRef>
                      </c:ext>
                    </c:extLst>
                    <c:strCache>
                      <c:ptCount val="1"/>
                      <c:pt idx="0">
                        <c:v>All Employees in Private NAICS 3312 Steel product mfg. from purchased steel </c:v>
                      </c:pt>
                    </c:strCache>
                  </c:strRef>
                </c:tx>
                <c:spPr>
                  <a:ln w="28575" cap="rnd">
                    <a:solidFill>
                      <a:schemeClr val="accent2"/>
                    </a:solidFill>
                    <a:round/>
                  </a:ln>
                  <a:effectLst/>
                </c:spPr>
                <c:marker>
                  <c:symbol val="none"/>
                </c:marker>
                <c:cat>
                  <c:numRef>
                    <c:extLst xmlns:c15="http://schemas.microsoft.com/office/drawing/2012/chart">
                      <c:ext xmlns:c15="http://schemas.microsoft.com/office/drawing/2012/chart" uri="{02D57815-91ED-43cb-92C2-25804820EDAC}">
                        <c15:formulaRef>
                          <c15:sqref>[1]Employment!$C$88:$C$210</c15:sqref>
                        </c15:formulaRef>
                      </c:ext>
                    </c:extLst>
                    <c:numCache>
                      <c:formatCode>General</c:formatCode>
                      <c:ptCount val="123"/>
                      <c:pt idx="0">
                        <c:v>39448</c:v>
                      </c:pt>
                      <c:pt idx="1">
                        <c:v>39479</c:v>
                      </c:pt>
                      <c:pt idx="2">
                        <c:v>39508</c:v>
                      </c:pt>
                      <c:pt idx="3">
                        <c:v>39539</c:v>
                      </c:pt>
                      <c:pt idx="4">
                        <c:v>39569</c:v>
                      </c:pt>
                      <c:pt idx="5">
                        <c:v>39600</c:v>
                      </c:pt>
                      <c:pt idx="6">
                        <c:v>39630</c:v>
                      </c:pt>
                      <c:pt idx="7">
                        <c:v>39661</c:v>
                      </c:pt>
                      <c:pt idx="8">
                        <c:v>39692</c:v>
                      </c:pt>
                      <c:pt idx="9">
                        <c:v>39722</c:v>
                      </c:pt>
                      <c:pt idx="10">
                        <c:v>39753</c:v>
                      </c:pt>
                      <c:pt idx="11">
                        <c:v>39783</c:v>
                      </c:pt>
                      <c:pt idx="12">
                        <c:v>39814</c:v>
                      </c:pt>
                      <c:pt idx="13">
                        <c:v>39845</c:v>
                      </c:pt>
                      <c:pt idx="14">
                        <c:v>39873</c:v>
                      </c:pt>
                      <c:pt idx="15">
                        <c:v>39904</c:v>
                      </c:pt>
                      <c:pt idx="16">
                        <c:v>39934</c:v>
                      </c:pt>
                      <c:pt idx="17">
                        <c:v>39965</c:v>
                      </c:pt>
                      <c:pt idx="18">
                        <c:v>39995</c:v>
                      </c:pt>
                      <c:pt idx="19">
                        <c:v>40026</c:v>
                      </c:pt>
                      <c:pt idx="20">
                        <c:v>40057</c:v>
                      </c:pt>
                      <c:pt idx="21">
                        <c:v>40087</c:v>
                      </c:pt>
                      <c:pt idx="22">
                        <c:v>40118</c:v>
                      </c:pt>
                      <c:pt idx="23">
                        <c:v>40148</c:v>
                      </c:pt>
                      <c:pt idx="24">
                        <c:v>40179</c:v>
                      </c:pt>
                      <c:pt idx="25">
                        <c:v>40210</c:v>
                      </c:pt>
                      <c:pt idx="26">
                        <c:v>40238</c:v>
                      </c:pt>
                      <c:pt idx="27">
                        <c:v>40269</c:v>
                      </c:pt>
                      <c:pt idx="28">
                        <c:v>40299</c:v>
                      </c:pt>
                      <c:pt idx="29">
                        <c:v>40330</c:v>
                      </c:pt>
                      <c:pt idx="30">
                        <c:v>40360</c:v>
                      </c:pt>
                      <c:pt idx="31">
                        <c:v>40391</c:v>
                      </c:pt>
                      <c:pt idx="32">
                        <c:v>40422</c:v>
                      </c:pt>
                      <c:pt idx="33">
                        <c:v>40452</c:v>
                      </c:pt>
                      <c:pt idx="34">
                        <c:v>40483</c:v>
                      </c:pt>
                      <c:pt idx="35">
                        <c:v>40513</c:v>
                      </c:pt>
                      <c:pt idx="36">
                        <c:v>40544</c:v>
                      </c:pt>
                      <c:pt idx="37">
                        <c:v>40575</c:v>
                      </c:pt>
                      <c:pt idx="38">
                        <c:v>40603</c:v>
                      </c:pt>
                      <c:pt idx="39">
                        <c:v>40634</c:v>
                      </c:pt>
                      <c:pt idx="40">
                        <c:v>40664</c:v>
                      </c:pt>
                      <c:pt idx="41">
                        <c:v>40695</c:v>
                      </c:pt>
                      <c:pt idx="42">
                        <c:v>40725</c:v>
                      </c:pt>
                      <c:pt idx="43">
                        <c:v>40756</c:v>
                      </c:pt>
                      <c:pt idx="44">
                        <c:v>40787</c:v>
                      </c:pt>
                      <c:pt idx="45">
                        <c:v>40817</c:v>
                      </c:pt>
                      <c:pt idx="46">
                        <c:v>40848</c:v>
                      </c:pt>
                      <c:pt idx="47">
                        <c:v>40878</c:v>
                      </c:pt>
                      <c:pt idx="48">
                        <c:v>40909</c:v>
                      </c:pt>
                      <c:pt idx="49">
                        <c:v>40940</c:v>
                      </c:pt>
                      <c:pt idx="50">
                        <c:v>40969</c:v>
                      </c:pt>
                      <c:pt idx="51">
                        <c:v>41000</c:v>
                      </c:pt>
                      <c:pt idx="52">
                        <c:v>41030</c:v>
                      </c:pt>
                      <c:pt idx="53">
                        <c:v>41061</c:v>
                      </c:pt>
                      <c:pt idx="54">
                        <c:v>41091</c:v>
                      </c:pt>
                      <c:pt idx="55">
                        <c:v>41122</c:v>
                      </c:pt>
                      <c:pt idx="56">
                        <c:v>41153</c:v>
                      </c:pt>
                      <c:pt idx="57">
                        <c:v>41183</c:v>
                      </c:pt>
                      <c:pt idx="58">
                        <c:v>41214</c:v>
                      </c:pt>
                      <c:pt idx="59">
                        <c:v>41244</c:v>
                      </c:pt>
                      <c:pt idx="60">
                        <c:v>41275</c:v>
                      </c:pt>
                      <c:pt idx="61">
                        <c:v>41306</c:v>
                      </c:pt>
                      <c:pt idx="62">
                        <c:v>41334</c:v>
                      </c:pt>
                      <c:pt idx="63">
                        <c:v>41365</c:v>
                      </c:pt>
                      <c:pt idx="64">
                        <c:v>41395</c:v>
                      </c:pt>
                      <c:pt idx="65">
                        <c:v>41426</c:v>
                      </c:pt>
                      <c:pt idx="66">
                        <c:v>41456</c:v>
                      </c:pt>
                      <c:pt idx="67">
                        <c:v>41487</c:v>
                      </c:pt>
                      <c:pt idx="68">
                        <c:v>41518</c:v>
                      </c:pt>
                      <c:pt idx="69">
                        <c:v>41548</c:v>
                      </c:pt>
                      <c:pt idx="70">
                        <c:v>41579</c:v>
                      </c:pt>
                      <c:pt idx="71">
                        <c:v>41609</c:v>
                      </c:pt>
                      <c:pt idx="72">
                        <c:v>41640</c:v>
                      </c:pt>
                      <c:pt idx="73">
                        <c:v>41671</c:v>
                      </c:pt>
                      <c:pt idx="74">
                        <c:v>41699</c:v>
                      </c:pt>
                      <c:pt idx="75">
                        <c:v>41730</c:v>
                      </c:pt>
                      <c:pt idx="76">
                        <c:v>41760</c:v>
                      </c:pt>
                      <c:pt idx="77">
                        <c:v>41791</c:v>
                      </c:pt>
                      <c:pt idx="78">
                        <c:v>41821</c:v>
                      </c:pt>
                      <c:pt idx="79">
                        <c:v>41852</c:v>
                      </c:pt>
                      <c:pt idx="80">
                        <c:v>41883</c:v>
                      </c:pt>
                      <c:pt idx="81">
                        <c:v>41913</c:v>
                      </c:pt>
                      <c:pt idx="82">
                        <c:v>41944</c:v>
                      </c:pt>
                      <c:pt idx="83">
                        <c:v>41974</c:v>
                      </c:pt>
                      <c:pt idx="84">
                        <c:v>42005</c:v>
                      </c:pt>
                      <c:pt idx="85">
                        <c:v>42036</c:v>
                      </c:pt>
                      <c:pt idx="86">
                        <c:v>42064</c:v>
                      </c:pt>
                      <c:pt idx="87">
                        <c:v>42095</c:v>
                      </c:pt>
                      <c:pt idx="88">
                        <c:v>42125</c:v>
                      </c:pt>
                      <c:pt idx="89">
                        <c:v>42156</c:v>
                      </c:pt>
                      <c:pt idx="90">
                        <c:v>42186</c:v>
                      </c:pt>
                      <c:pt idx="91">
                        <c:v>42217</c:v>
                      </c:pt>
                      <c:pt idx="92">
                        <c:v>42248</c:v>
                      </c:pt>
                      <c:pt idx="93">
                        <c:v>42278</c:v>
                      </c:pt>
                      <c:pt idx="94">
                        <c:v>42309</c:v>
                      </c:pt>
                      <c:pt idx="95">
                        <c:v>42339</c:v>
                      </c:pt>
                      <c:pt idx="96">
                        <c:v>42370</c:v>
                      </c:pt>
                      <c:pt idx="97">
                        <c:v>42401</c:v>
                      </c:pt>
                      <c:pt idx="98">
                        <c:v>42430</c:v>
                      </c:pt>
                      <c:pt idx="99">
                        <c:v>42461</c:v>
                      </c:pt>
                      <c:pt idx="100">
                        <c:v>42491</c:v>
                      </c:pt>
                      <c:pt idx="101">
                        <c:v>42522</c:v>
                      </c:pt>
                      <c:pt idx="102">
                        <c:v>42552</c:v>
                      </c:pt>
                      <c:pt idx="103">
                        <c:v>42583</c:v>
                      </c:pt>
                      <c:pt idx="104">
                        <c:v>42614</c:v>
                      </c:pt>
                      <c:pt idx="105">
                        <c:v>42644</c:v>
                      </c:pt>
                      <c:pt idx="106">
                        <c:v>42675</c:v>
                      </c:pt>
                      <c:pt idx="107">
                        <c:v>42705</c:v>
                      </c:pt>
                      <c:pt idx="108">
                        <c:v>42736</c:v>
                      </c:pt>
                      <c:pt idx="109">
                        <c:v>42767</c:v>
                      </c:pt>
                      <c:pt idx="110">
                        <c:v>42795</c:v>
                      </c:pt>
                      <c:pt idx="111">
                        <c:v>42826</c:v>
                      </c:pt>
                      <c:pt idx="112">
                        <c:v>42856</c:v>
                      </c:pt>
                      <c:pt idx="113">
                        <c:v>42887</c:v>
                      </c:pt>
                      <c:pt idx="114">
                        <c:v>42917</c:v>
                      </c:pt>
                      <c:pt idx="115">
                        <c:v>42948</c:v>
                      </c:pt>
                      <c:pt idx="116">
                        <c:v>42979</c:v>
                      </c:pt>
                      <c:pt idx="117">
                        <c:v>43009</c:v>
                      </c:pt>
                      <c:pt idx="118">
                        <c:v>43040</c:v>
                      </c:pt>
                      <c:pt idx="119">
                        <c:v>43070</c:v>
                      </c:pt>
                      <c:pt idx="120">
                        <c:v>43101</c:v>
                      </c:pt>
                      <c:pt idx="121">
                        <c:v>43132</c:v>
                      </c:pt>
                      <c:pt idx="122">
                        <c:v>43160</c:v>
                      </c:pt>
                    </c:numCache>
                  </c:numRef>
                </c:cat>
                <c:val>
                  <c:numRef>
                    <c:extLst xmlns:c15="http://schemas.microsoft.com/office/drawing/2012/chart">
                      <c:ext xmlns:c15="http://schemas.microsoft.com/office/drawing/2012/chart" uri="{02D57815-91ED-43cb-92C2-25804820EDAC}">
                        <c15:formulaRef>
                          <c15:sqref>[1]Employment!$E$88:$E$210</c15:sqref>
                        </c15:formulaRef>
                      </c:ext>
                    </c:extLst>
                    <c:numCache>
                      <c:formatCode>General</c:formatCode>
                      <c:ptCount val="123"/>
                      <c:pt idx="0">
                        <c:v>61819</c:v>
                      </c:pt>
                      <c:pt idx="1">
                        <c:v>61892</c:v>
                      </c:pt>
                      <c:pt idx="2">
                        <c:v>62006</c:v>
                      </c:pt>
                      <c:pt idx="3">
                        <c:v>61464</c:v>
                      </c:pt>
                      <c:pt idx="4">
                        <c:v>61528</c:v>
                      </c:pt>
                      <c:pt idx="5">
                        <c:v>61679</c:v>
                      </c:pt>
                      <c:pt idx="6">
                        <c:v>61443</c:v>
                      </c:pt>
                      <c:pt idx="7">
                        <c:v>61196</c:v>
                      </c:pt>
                      <c:pt idx="8">
                        <c:v>61142</c:v>
                      </c:pt>
                      <c:pt idx="9">
                        <c:v>60192</c:v>
                      </c:pt>
                      <c:pt idx="10">
                        <c:v>59129</c:v>
                      </c:pt>
                      <c:pt idx="11">
                        <c:v>58144</c:v>
                      </c:pt>
                      <c:pt idx="12">
                        <c:v>56016</c:v>
                      </c:pt>
                      <c:pt idx="13">
                        <c:v>54003</c:v>
                      </c:pt>
                      <c:pt idx="14">
                        <c:v>53153</c:v>
                      </c:pt>
                      <c:pt idx="15">
                        <c:v>51329</c:v>
                      </c:pt>
                      <c:pt idx="16">
                        <c:v>49919</c:v>
                      </c:pt>
                      <c:pt idx="17">
                        <c:v>49735</c:v>
                      </c:pt>
                      <c:pt idx="18">
                        <c:v>48431</c:v>
                      </c:pt>
                      <c:pt idx="19">
                        <c:v>49425</c:v>
                      </c:pt>
                      <c:pt idx="20">
                        <c:v>49259</c:v>
                      </c:pt>
                      <c:pt idx="21">
                        <c:v>50192</c:v>
                      </c:pt>
                      <c:pt idx="22">
                        <c:v>50355</c:v>
                      </c:pt>
                      <c:pt idx="23">
                        <c:v>50174</c:v>
                      </c:pt>
                      <c:pt idx="24">
                        <c:v>50141</c:v>
                      </c:pt>
                      <c:pt idx="25">
                        <c:v>50617</c:v>
                      </c:pt>
                      <c:pt idx="26">
                        <c:v>51029</c:v>
                      </c:pt>
                      <c:pt idx="27">
                        <c:v>51590</c:v>
                      </c:pt>
                      <c:pt idx="28">
                        <c:v>52080</c:v>
                      </c:pt>
                      <c:pt idx="29">
                        <c:v>52509</c:v>
                      </c:pt>
                      <c:pt idx="30">
                        <c:v>52294</c:v>
                      </c:pt>
                      <c:pt idx="31">
                        <c:v>52908</c:v>
                      </c:pt>
                      <c:pt idx="32">
                        <c:v>53232</c:v>
                      </c:pt>
                      <c:pt idx="33">
                        <c:v>53020</c:v>
                      </c:pt>
                      <c:pt idx="34">
                        <c:v>53459</c:v>
                      </c:pt>
                      <c:pt idx="35">
                        <c:v>53746</c:v>
                      </c:pt>
                      <c:pt idx="36">
                        <c:v>54969</c:v>
                      </c:pt>
                      <c:pt idx="37">
                        <c:v>55166</c:v>
                      </c:pt>
                      <c:pt idx="38">
                        <c:v>55481</c:v>
                      </c:pt>
                      <c:pt idx="39">
                        <c:v>56230</c:v>
                      </c:pt>
                      <c:pt idx="40">
                        <c:v>56315</c:v>
                      </c:pt>
                      <c:pt idx="41">
                        <c:v>56530</c:v>
                      </c:pt>
                      <c:pt idx="42">
                        <c:v>56489</c:v>
                      </c:pt>
                      <c:pt idx="43">
                        <c:v>56700</c:v>
                      </c:pt>
                      <c:pt idx="44">
                        <c:v>57030</c:v>
                      </c:pt>
                      <c:pt idx="45">
                        <c:v>56918</c:v>
                      </c:pt>
                      <c:pt idx="46">
                        <c:v>57336</c:v>
                      </c:pt>
                      <c:pt idx="47">
                        <c:v>57736</c:v>
                      </c:pt>
                      <c:pt idx="48">
                        <c:v>57765</c:v>
                      </c:pt>
                      <c:pt idx="49">
                        <c:v>58272</c:v>
                      </c:pt>
                      <c:pt idx="50">
                        <c:v>58476</c:v>
                      </c:pt>
                      <c:pt idx="51">
                        <c:v>58645</c:v>
                      </c:pt>
                      <c:pt idx="52">
                        <c:v>58887</c:v>
                      </c:pt>
                      <c:pt idx="53">
                        <c:v>59451</c:v>
                      </c:pt>
                      <c:pt idx="54">
                        <c:v>59274</c:v>
                      </c:pt>
                      <c:pt idx="55">
                        <c:v>59001</c:v>
                      </c:pt>
                      <c:pt idx="56">
                        <c:v>58815</c:v>
                      </c:pt>
                      <c:pt idx="57">
                        <c:v>58771</c:v>
                      </c:pt>
                      <c:pt idx="58">
                        <c:v>58569</c:v>
                      </c:pt>
                      <c:pt idx="59">
                        <c:v>58559</c:v>
                      </c:pt>
                      <c:pt idx="60">
                        <c:v>57638</c:v>
                      </c:pt>
                      <c:pt idx="61">
                        <c:v>57731</c:v>
                      </c:pt>
                      <c:pt idx="62">
                        <c:v>57967</c:v>
                      </c:pt>
                      <c:pt idx="63">
                        <c:v>58229</c:v>
                      </c:pt>
                      <c:pt idx="64">
                        <c:v>58320</c:v>
                      </c:pt>
                      <c:pt idx="65">
                        <c:v>58469</c:v>
                      </c:pt>
                      <c:pt idx="66">
                        <c:v>57880</c:v>
                      </c:pt>
                      <c:pt idx="67">
                        <c:v>57783</c:v>
                      </c:pt>
                      <c:pt idx="68">
                        <c:v>57814</c:v>
                      </c:pt>
                      <c:pt idx="69">
                        <c:v>58159</c:v>
                      </c:pt>
                      <c:pt idx="70">
                        <c:v>58391</c:v>
                      </c:pt>
                      <c:pt idx="71">
                        <c:v>58632</c:v>
                      </c:pt>
                      <c:pt idx="72">
                        <c:v>59088</c:v>
                      </c:pt>
                      <c:pt idx="73">
                        <c:v>59047</c:v>
                      </c:pt>
                      <c:pt idx="74">
                        <c:v>59282</c:v>
                      </c:pt>
                      <c:pt idx="75">
                        <c:v>59524</c:v>
                      </c:pt>
                      <c:pt idx="76">
                        <c:v>59509</c:v>
                      </c:pt>
                      <c:pt idx="77">
                        <c:v>59819</c:v>
                      </c:pt>
                      <c:pt idx="78">
                        <c:v>59701</c:v>
                      </c:pt>
                      <c:pt idx="79">
                        <c:v>59826</c:v>
                      </c:pt>
                      <c:pt idx="80">
                        <c:v>60064</c:v>
                      </c:pt>
                      <c:pt idx="81">
                        <c:v>59862</c:v>
                      </c:pt>
                      <c:pt idx="82">
                        <c:v>60052</c:v>
                      </c:pt>
                      <c:pt idx="83">
                        <c:v>60416</c:v>
                      </c:pt>
                      <c:pt idx="84">
                        <c:v>60755</c:v>
                      </c:pt>
                      <c:pt idx="85">
                        <c:v>60526</c:v>
                      </c:pt>
                      <c:pt idx="86">
                        <c:v>60222</c:v>
                      </c:pt>
                      <c:pt idx="87">
                        <c:v>59461</c:v>
                      </c:pt>
                      <c:pt idx="88">
                        <c:v>58763</c:v>
                      </c:pt>
                      <c:pt idx="89">
                        <c:v>58871</c:v>
                      </c:pt>
                      <c:pt idx="90">
                        <c:v>58236</c:v>
                      </c:pt>
                      <c:pt idx="91">
                        <c:v>58174</c:v>
                      </c:pt>
                      <c:pt idx="92">
                        <c:v>57949</c:v>
                      </c:pt>
                      <c:pt idx="93">
                        <c:v>57458</c:v>
                      </c:pt>
                      <c:pt idx="94">
                        <c:v>56877</c:v>
                      </c:pt>
                      <c:pt idx="95">
                        <c:v>56970</c:v>
                      </c:pt>
                      <c:pt idx="96">
                        <c:v>56540</c:v>
                      </c:pt>
                      <c:pt idx="97">
                        <c:v>56482</c:v>
                      </c:pt>
                      <c:pt idx="98">
                        <c:v>56250</c:v>
                      </c:pt>
                      <c:pt idx="99">
                        <c:v>55971</c:v>
                      </c:pt>
                      <c:pt idx="100">
                        <c:v>55818</c:v>
                      </c:pt>
                      <c:pt idx="101">
                        <c:v>55659</c:v>
                      </c:pt>
                      <c:pt idx="102">
                        <c:v>55647</c:v>
                      </c:pt>
                      <c:pt idx="103">
                        <c:v>55473</c:v>
                      </c:pt>
                      <c:pt idx="104">
                        <c:v>55352</c:v>
                      </c:pt>
                      <c:pt idx="105">
                        <c:v>55190</c:v>
                      </c:pt>
                      <c:pt idx="106">
                        <c:v>55033</c:v>
                      </c:pt>
                      <c:pt idx="107">
                        <c:v>55151</c:v>
                      </c:pt>
                      <c:pt idx="108">
                        <c:v>54343</c:v>
                      </c:pt>
                      <c:pt idx="109">
                        <c:v>54449</c:v>
                      </c:pt>
                      <c:pt idx="110">
                        <c:v>54500</c:v>
                      </c:pt>
                      <c:pt idx="111">
                        <c:v>55199</c:v>
                      </c:pt>
                      <c:pt idx="112">
                        <c:v>55042</c:v>
                      </c:pt>
                      <c:pt idx="113">
                        <c:v>55585</c:v>
                      </c:pt>
                      <c:pt idx="114">
                        <c:v>55518</c:v>
                      </c:pt>
                      <c:pt idx="115">
                        <c:v>55768</c:v>
                      </c:pt>
                      <c:pt idx="116">
                        <c:v>55984</c:v>
                      </c:pt>
                      <c:pt idx="117">
                        <c:v>56189</c:v>
                      </c:pt>
                      <c:pt idx="118">
                        <c:v>56384</c:v>
                      </c:pt>
                      <c:pt idx="119">
                        <c:v>56658</c:v>
                      </c:pt>
                      <c:pt idx="120">
                        <c:v>56638</c:v>
                      </c:pt>
                      <c:pt idx="121">
                        <c:v>56591</c:v>
                      </c:pt>
                      <c:pt idx="122">
                        <c:v>56852</c:v>
                      </c:pt>
                    </c:numCache>
                  </c:numRef>
                </c:val>
                <c:smooth val="0"/>
                <c:extLst xmlns:c15="http://schemas.microsoft.com/office/drawing/2012/chart">
                  <c:ext xmlns:c16="http://schemas.microsoft.com/office/drawing/2014/chart" uri="{C3380CC4-5D6E-409C-BE32-E72D297353CC}">
                    <c16:uniqueId val="{00000002-E715-452A-8D9A-A131FA821B68}"/>
                  </c:ext>
                </c:extLst>
              </c15:ser>
            </c15:filteredLineSeries>
          </c:ext>
        </c:extLst>
      </c:lineChart>
      <c:catAx>
        <c:axId val="718504056"/>
        <c:scaling>
          <c:orientation val="minMax"/>
        </c:scaling>
        <c:delete val="0"/>
        <c:axPos val="b"/>
        <c:numFmt formatCode="yyyy" sourceLinked="0"/>
        <c:majorTickMark val="out"/>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718504384"/>
        <c:crosses val="autoZero"/>
        <c:auto val="1"/>
        <c:lblAlgn val="ctr"/>
        <c:lblOffset val="100"/>
        <c:tickLblSkip val="12"/>
        <c:tickMarkSkip val="12"/>
        <c:noMultiLvlLbl val="1"/>
      </c:catAx>
      <c:valAx>
        <c:axId val="718504384"/>
        <c:scaling>
          <c:orientation val="minMax"/>
          <c:min val="130000"/>
        </c:scaling>
        <c:delete val="0"/>
        <c:axPos val="l"/>
        <c:numFmt formatCode="#,##0" sourceLinked="0"/>
        <c:majorTickMark val="out"/>
        <c:minorTickMark val="none"/>
        <c:tickLblPos val="nextTo"/>
        <c:spPr>
          <a:noFill/>
          <a:ln>
            <a:solidFill>
              <a:schemeClr val="bg1">
                <a:lumMod val="50000"/>
              </a:schemeClr>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71850405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Figure 3 Total employment in iron and steel industry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2"/>
          <c:order val="2"/>
          <c:tx>
            <c:strRef>
              <c:f>Employment!$F$3</c:f>
              <c:strCache>
                <c:ptCount val="1"/>
                <c:pt idx="0">
                  <c:v>Total employment in steel industry</c:v>
                </c:pt>
              </c:strCache>
            </c:strRef>
          </c:tx>
          <c:spPr>
            <a:ln w="28575" cap="rnd">
              <a:solidFill>
                <a:schemeClr val="accent3"/>
              </a:solidFill>
              <a:round/>
            </a:ln>
            <a:effectLst/>
          </c:spPr>
          <c:marker>
            <c:symbol val="none"/>
          </c:marker>
          <c:cat>
            <c:numRef>
              <c:f>Employment!$C$88:$C$210</c:f>
              <c:numCache>
                <c:formatCode>mmm\-yy</c:formatCode>
                <c:ptCount val="123"/>
                <c:pt idx="0">
                  <c:v>39448</c:v>
                </c:pt>
                <c:pt idx="1">
                  <c:v>39479</c:v>
                </c:pt>
                <c:pt idx="2">
                  <c:v>39508</c:v>
                </c:pt>
                <c:pt idx="3">
                  <c:v>39539</c:v>
                </c:pt>
                <c:pt idx="4">
                  <c:v>39569</c:v>
                </c:pt>
                <c:pt idx="5">
                  <c:v>39600</c:v>
                </c:pt>
                <c:pt idx="6">
                  <c:v>39630</c:v>
                </c:pt>
                <c:pt idx="7">
                  <c:v>39661</c:v>
                </c:pt>
                <c:pt idx="8">
                  <c:v>39692</c:v>
                </c:pt>
                <c:pt idx="9">
                  <c:v>39722</c:v>
                </c:pt>
                <c:pt idx="10">
                  <c:v>39753</c:v>
                </c:pt>
                <c:pt idx="11">
                  <c:v>39783</c:v>
                </c:pt>
                <c:pt idx="12">
                  <c:v>39814</c:v>
                </c:pt>
                <c:pt idx="13">
                  <c:v>39845</c:v>
                </c:pt>
                <c:pt idx="14">
                  <c:v>39873</c:v>
                </c:pt>
                <c:pt idx="15">
                  <c:v>39904</c:v>
                </c:pt>
                <c:pt idx="16">
                  <c:v>39934</c:v>
                </c:pt>
                <c:pt idx="17">
                  <c:v>39965</c:v>
                </c:pt>
                <c:pt idx="18">
                  <c:v>39995</c:v>
                </c:pt>
                <c:pt idx="19">
                  <c:v>40026</c:v>
                </c:pt>
                <c:pt idx="20">
                  <c:v>40057</c:v>
                </c:pt>
                <c:pt idx="21">
                  <c:v>40087</c:v>
                </c:pt>
                <c:pt idx="22">
                  <c:v>40118</c:v>
                </c:pt>
                <c:pt idx="23">
                  <c:v>40148</c:v>
                </c:pt>
                <c:pt idx="24">
                  <c:v>40179</c:v>
                </c:pt>
                <c:pt idx="25">
                  <c:v>40210</c:v>
                </c:pt>
                <c:pt idx="26">
                  <c:v>40238</c:v>
                </c:pt>
                <c:pt idx="27">
                  <c:v>40269</c:v>
                </c:pt>
                <c:pt idx="28">
                  <c:v>40299</c:v>
                </c:pt>
                <c:pt idx="29">
                  <c:v>40330</c:v>
                </c:pt>
                <c:pt idx="30">
                  <c:v>40360</c:v>
                </c:pt>
                <c:pt idx="31">
                  <c:v>40391</c:v>
                </c:pt>
                <c:pt idx="32">
                  <c:v>40422</c:v>
                </c:pt>
                <c:pt idx="33">
                  <c:v>40452</c:v>
                </c:pt>
                <c:pt idx="34">
                  <c:v>40483</c:v>
                </c:pt>
                <c:pt idx="35">
                  <c:v>40513</c:v>
                </c:pt>
                <c:pt idx="36">
                  <c:v>40544</c:v>
                </c:pt>
                <c:pt idx="37">
                  <c:v>40575</c:v>
                </c:pt>
                <c:pt idx="38">
                  <c:v>40603</c:v>
                </c:pt>
                <c:pt idx="39">
                  <c:v>40634</c:v>
                </c:pt>
                <c:pt idx="40">
                  <c:v>40664</c:v>
                </c:pt>
                <c:pt idx="41">
                  <c:v>40695</c:v>
                </c:pt>
                <c:pt idx="42">
                  <c:v>40725</c:v>
                </c:pt>
                <c:pt idx="43">
                  <c:v>40756</c:v>
                </c:pt>
                <c:pt idx="44">
                  <c:v>40787</c:v>
                </c:pt>
                <c:pt idx="45">
                  <c:v>40817</c:v>
                </c:pt>
                <c:pt idx="46">
                  <c:v>40848</c:v>
                </c:pt>
                <c:pt idx="47">
                  <c:v>40878</c:v>
                </c:pt>
                <c:pt idx="48">
                  <c:v>40909</c:v>
                </c:pt>
                <c:pt idx="49">
                  <c:v>40940</c:v>
                </c:pt>
                <c:pt idx="50">
                  <c:v>40969</c:v>
                </c:pt>
                <c:pt idx="51">
                  <c:v>41000</c:v>
                </c:pt>
                <c:pt idx="52">
                  <c:v>41030</c:v>
                </c:pt>
                <c:pt idx="53">
                  <c:v>41061</c:v>
                </c:pt>
                <c:pt idx="54">
                  <c:v>41091</c:v>
                </c:pt>
                <c:pt idx="55">
                  <c:v>41122</c:v>
                </c:pt>
                <c:pt idx="56">
                  <c:v>41153</c:v>
                </c:pt>
                <c:pt idx="57">
                  <c:v>41183</c:v>
                </c:pt>
                <c:pt idx="58">
                  <c:v>41214</c:v>
                </c:pt>
                <c:pt idx="59">
                  <c:v>41244</c:v>
                </c:pt>
                <c:pt idx="60">
                  <c:v>41275</c:v>
                </c:pt>
                <c:pt idx="61">
                  <c:v>41306</c:v>
                </c:pt>
                <c:pt idx="62">
                  <c:v>41334</c:v>
                </c:pt>
                <c:pt idx="63">
                  <c:v>41365</c:v>
                </c:pt>
                <c:pt idx="64">
                  <c:v>41395</c:v>
                </c:pt>
                <c:pt idx="65">
                  <c:v>41426</c:v>
                </c:pt>
                <c:pt idx="66">
                  <c:v>41456</c:v>
                </c:pt>
                <c:pt idx="67">
                  <c:v>41487</c:v>
                </c:pt>
                <c:pt idx="68">
                  <c:v>41518</c:v>
                </c:pt>
                <c:pt idx="69">
                  <c:v>41548</c:v>
                </c:pt>
                <c:pt idx="70">
                  <c:v>41579</c:v>
                </c:pt>
                <c:pt idx="71">
                  <c:v>41609</c:v>
                </c:pt>
                <c:pt idx="72">
                  <c:v>41640</c:v>
                </c:pt>
                <c:pt idx="73">
                  <c:v>41671</c:v>
                </c:pt>
                <c:pt idx="74">
                  <c:v>41699</c:v>
                </c:pt>
                <c:pt idx="75">
                  <c:v>41730</c:v>
                </c:pt>
                <c:pt idx="76">
                  <c:v>41760</c:v>
                </c:pt>
                <c:pt idx="77">
                  <c:v>41791</c:v>
                </c:pt>
                <c:pt idx="78">
                  <c:v>41821</c:v>
                </c:pt>
                <c:pt idx="79">
                  <c:v>41852</c:v>
                </c:pt>
                <c:pt idx="80">
                  <c:v>41883</c:v>
                </c:pt>
                <c:pt idx="81">
                  <c:v>41913</c:v>
                </c:pt>
                <c:pt idx="82">
                  <c:v>41944</c:v>
                </c:pt>
                <c:pt idx="83">
                  <c:v>41974</c:v>
                </c:pt>
                <c:pt idx="84">
                  <c:v>42005</c:v>
                </c:pt>
                <c:pt idx="85">
                  <c:v>42036</c:v>
                </c:pt>
                <c:pt idx="86">
                  <c:v>42064</c:v>
                </c:pt>
                <c:pt idx="87">
                  <c:v>42095</c:v>
                </c:pt>
                <c:pt idx="88">
                  <c:v>42125</c:v>
                </c:pt>
                <c:pt idx="89">
                  <c:v>42156</c:v>
                </c:pt>
                <c:pt idx="90">
                  <c:v>42186</c:v>
                </c:pt>
                <c:pt idx="91">
                  <c:v>42217</c:v>
                </c:pt>
                <c:pt idx="92">
                  <c:v>42248</c:v>
                </c:pt>
                <c:pt idx="93">
                  <c:v>42278</c:v>
                </c:pt>
                <c:pt idx="94">
                  <c:v>42309</c:v>
                </c:pt>
                <c:pt idx="95">
                  <c:v>42339</c:v>
                </c:pt>
                <c:pt idx="96">
                  <c:v>42370</c:v>
                </c:pt>
                <c:pt idx="97">
                  <c:v>42401</c:v>
                </c:pt>
                <c:pt idx="98">
                  <c:v>42430</c:v>
                </c:pt>
                <c:pt idx="99">
                  <c:v>42461</c:v>
                </c:pt>
                <c:pt idx="100">
                  <c:v>42491</c:v>
                </c:pt>
                <c:pt idx="101">
                  <c:v>42522</c:v>
                </c:pt>
                <c:pt idx="102">
                  <c:v>42552</c:v>
                </c:pt>
                <c:pt idx="103">
                  <c:v>42583</c:v>
                </c:pt>
                <c:pt idx="104">
                  <c:v>42614</c:v>
                </c:pt>
                <c:pt idx="105">
                  <c:v>42644</c:v>
                </c:pt>
                <c:pt idx="106">
                  <c:v>42675</c:v>
                </c:pt>
                <c:pt idx="107">
                  <c:v>42705</c:v>
                </c:pt>
                <c:pt idx="108">
                  <c:v>42736</c:v>
                </c:pt>
                <c:pt idx="109">
                  <c:v>42767</c:v>
                </c:pt>
                <c:pt idx="110">
                  <c:v>42795</c:v>
                </c:pt>
                <c:pt idx="111">
                  <c:v>42826</c:v>
                </c:pt>
                <c:pt idx="112">
                  <c:v>42856</c:v>
                </c:pt>
                <c:pt idx="113">
                  <c:v>42887</c:v>
                </c:pt>
                <c:pt idx="114">
                  <c:v>42917</c:v>
                </c:pt>
                <c:pt idx="115">
                  <c:v>42948</c:v>
                </c:pt>
                <c:pt idx="116">
                  <c:v>42979</c:v>
                </c:pt>
                <c:pt idx="117">
                  <c:v>43009</c:v>
                </c:pt>
                <c:pt idx="118">
                  <c:v>43040</c:v>
                </c:pt>
                <c:pt idx="119">
                  <c:v>43070</c:v>
                </c:pt>
                <c:pt idx="120">
                  <c:v>43101</c:v>
                </c:pt>
                <c:pt idx="121">
                  <c:v>43132</c:v>
                </c:pt>
                <c:pt idx="122">
                  <c:v>43160</c:v>
                </c:pt>
              </c:numCache>
            </c:numRef>
          </c:cat>
          <c:val>
            <c:numRef>
              <c:f>Employment!$F$88:$F$210</c:f>
              <c:numCache>
                <c:formatCode>_(* #,##0_);_(* \(#,##0\);_(* "-"??_);_(@_)</c:formatCode>
                <c:ptCount val="123"/>
                <c:pt idx="0">
                  <c:v>161472</c:v>
                </c:pt>
                <c:pt idx="1">
                  <c:v>161790</c:v>
                </c:pt>
                <c:pt idx="2">
                  <c:v>161991</c:v>
                </c:pt>
                <c:pt idx="3">
                  <c:v>161320</c:v>
                </c:pt>
                <c:pt idx="4">
                  <c:v>162006</c:v>
                </c:pt>
                <c:pt idx="5">
                  <c:v>162938</c:v>
                </c:pt>
                <c:pt idx="6">
                  <c:v>163307</c:v>
                </c:pt>
                <c:pt idx="7">
                  <c:v>163597</c:v>
                </c:pt>
                <c:pt idx="8">
                  <c:v>163613</c:v>
                </c:pt>
                <c:pt idx="9">
                  <c:v>161985</c:v>
                </c:pt>
                <c:pt idx="10">
                  <c:v>160503</c:v>
                </c:pt>
                <c:pt idx="11">
                  <c:v>157837</c:v>
                </c:pt>
                <c:pt idx="12">
                  <c:v>150920</c:v>
                </c:pt>
                <c:pt idx="13">
                  <c:v>147408</c:v>
                </c:pt>
                <c:pt idx="14">
                  <c:v>144800</c:v>
                </c:pt>
                <c:pt idx="15">
                  <c:v>137623</c:v>
                </c:pt>
                <c:pt idx="16">
                  <c:v>133627</c:v>
                </c:pt>
                <c:pt idx="17">
                  <c:v>132153</c:v>
                </c:pt>
                <c:pt idx="18">
                  <c:v>131691</c:v>
                </c:pt>
                <c:pt idx="19">
                  <c:v>132513</c:v>
                </c:pt>
                <c:pt idx="20">
                  <c:v>132875</c:v>
                </c:pt>
                <c:pt idx="21">
                  <c:v>135334</c:v>
                </c:pt>
                <c:pt idx="22">
                  <c:v>135106</c:v>
                </c:pt>
                <c:pt idx="23">
                  <c:v>135456</c:v>
                </c:pt>
                <c:pt idx="24">
                  <c:v>134355</c:v>
                </c:pt>
                <c:pt idx="25">
                  <c:v>135420</c:v>
                </c:pt>
                <c:pt idx="26">
                  <c:v>135760</c:v>
                </c:pt>
                <c:pt idx="27">
                  <c:v>136471</c:v>
                </c:pt>
                <c:pt idx="28">
                  <c:v>137355</c:v>
                </c:pt>
                <c:pt idx="29">
                  <c:v>138421</c:v>
                </c:pt>
                <c:pt idx="30">
                  <c:v>139335</c:v>
                </c:pt>
                <c:pt idx="31">
                  <c:v>139515</c:v>
                </c:pt>
                <c:pt idx="32">
                  <c:v>138676</c:v>
                </c:pt>
                <c:pt idx="33">
                  <c:v>139949</c:v>
                </c:pt>
                <c:pt idx="34">
                  <c:v>140165</c:v>
                </c:pt>
                <c:pt idx="35">
                  <c:v>140907</c:v>
                </c:pt>
                <c:pt idx="36">
                  <c:v>143666</c:v>
                </c:pt>
                <c:pt idx="37">
                  <c:v>144057</c:v>
                </c:pt>
                <c:pt idx="38">
                  <c:v>144930</c:v>
                </c:pt>
                <c:pt idx="39">
                  <c:v>146693</c:v>
                </c:pt>
                <c:pt idx="40">
                  <c:v>147441</c:v>
                </c:pt>
                <c:pt idx="41">
                  <c:v>148191</c:v>
                </c:pt>
                <c:pt idx="42">
                  <c:v>148955</c:v>
                </c:pt>
                <c:pt idx="43">
                  <c:v>149066</c:v>
                </c:pt>
                <c:pt idx="44">
                  <c:v>149719</c:v>
                </c:pt>
                <c:pt idx="45">
                  <c:v>150505</c:v>
                </c:pt>
                <c:pt idx="46">
                  <c:v>150840</c:v>
                </c:pt>
                <c:pt idx="47">
                  <c:v>152042</c:v>
                </c:pt>
                <c:pt idx="48">
                  <c:v>151055</c:v>
                </c:pt>
                <c:pt idx="49">
                  <c:v>151393</c:v>
                </c:pt>
                <c:pt idx="50">
                  <c:v>151654</c:v>
                </c:pt>
                <c:pt idx="51">
                  <c:v>152129</c:v>
                </c:pt>
                <c:pt idx="52">
                  <c:v>153016</c:v>
                </c:pt>
                <c:pt idx="53">
                  <c:v>154341</c:v>
                </c:pt>
                <c:pt idx="54">
                  <c:v>153184</c:v>
                </c:pt>
                <c:pt idx="55">
                  <c:v>152625</c:v>
                </c:pt>
                <c:pt idx="56">
                  <c:v>150980</c:v>
                </c:pt>
                <c:pt idx="57">
                  <c:v>149122</c:v>
                </c:pt>
                <c:pt idx="58">
                  <c:v>148940</c:v>
                </c:pt>
                <c:pt idx="59">
                  <c:v>149965</c:v>
                </c:pt>
                <c:pt idx="60">
                  <c:v>148752</c:v>
                </c:pt>
                <c:pt idx="61">
                  <c:v>148645</c:v>
                </c:pt>
                <c:pt idx="62">
                  <c:v>148975</c:v>
                </c:pt>
                <c:pt idx="63">
                  <c:v>149250</c:v>
                </c:pt>
                <c:pt idx="64">
                  <c:v>149405</c:v>
                </c:pt>
                <c:pt idx="65">
                  <c:v>150277</c:v>
                </c:pt>
                <c:pt idx="66">
                  <c:v>149166</c:v>
                </c:pt>
                <c:pt idx="67">
                  <c:v>149013</c:v>
                </c:pt>
                <c:pt idx="68">
                  <c:v>148908</c:v>
                </c:pt>
                <c:pt idx="69">
                  <c:v>149525</c:v>
                </c:pt>
                <c:pt idx="70">
                  <c:v>149824</c:v>
                </c:pt>
                <c:pt idx="71">
                  <c:v>149900</c:v>
                </c:pt>
                <c:pt idx="72">
                  <c:v>149232</c:v>
                </c:pt>
                <c:pt idx="73">
                  <c:v>149276</c:v>
                </c:pt>
                <c:pt idx="74">
                  <c:v>149990</c:v>
                </c:pt>
                <c:pt idx="75">
                  <c:v>150591</c:v>
                </c:pt>
                <c:pt idx="76">
                  <c:v>150682</c:v>
                </c:pt>
                <c:pt idx="77">
                  <c:v>151596</c:v>
                </c:pt>
                <c:pt idx="78">
                  <c:v>151594</c:v>
                </c:pt>
                <c:pt idx="79">
                  <c:v>151705</c:v>
                </c:pt>
                <c:pt idx="80">
                  <c:v>151817</c:v>
                </c:pt>
                <c:pt idx="81">
                  <c:v>151893</c:v>
                </c:pt>
                <c:pt idx="82">
                  <c:v>151495</c:v>
                </c:pt>
                <c:pt idx="83">
                  <c:v>152185</c:v>
                </c:pt>
                <c:pt idx="84">
                  <c:v>152049</c:v>
                </c:pt>
                <c:pt idx="85">
                  <c:v>151894</c:v>
                </c:pt>
                <c:pt idx="86">
                  <c:v>151848</c:v>
                </c:pt>
                <c:pt idx="87">
                  <c:v>148963</c:v>
                </c:pt>
                <c:pt idx="88">
                  <c:v>147862</c:v>
                </c:pt>
                <c:pt idx="89">
                  <c:v>148149</c:v>
                </c:pt>
                <c:pt idx="90">
                  <c:v>147208</c:v>
                </c:pt>
                <c:pt idx="91">
                  <c:v>145738</c:v>
                </c:pt>
                <c:pt idx="92">
                  <c:v>144949</c:v>
                </c:pt>
                <c:pt idx="93">
                  <c:v>142166</c:v>
                </c:pt>
                <c:pt idx="94">
                  <c:v>141282</c:v>
                </c:pt>
                <c:pt idx="95">
                  <c:v>141473</c:v>
                </c:pt>
                <c:pt idx="96">
                  <c:v>139891</c:v>
                </c:pt>
                <c:pt idx="97">
                  <c:v>139539</c:v>
                </c:pt>
                <c:pt idx="98">
                  <c:v>139906</c:v>
                </c:pt>
                <c:pt idx="99">
                  <c:v>138256</c:v>
                </c:pt>
                <c:pt idx="100">
                  <c:v>137736</c:v>
                </c:pt>
                <c:pt idx="101">
                  <c:v>137432</c:v>
                </c:pt>
                <c:pt idx="102">
                  <c:v>136962</c:v>
                </c:pt>
                <c:pt idx="103">
                  <c:v>136424</c:v>
                </c:pt>
                <c:pt idx="104">
                  <c:v>136120</c:v>
                </c:pt>
                <c:pt idx="105">
                  <c:v>136361</c:v>
                </c:pt>
                <c:pt idx="106">
                  <c:v>136149</c:v>
                </c:pt>
                <c:pt idx="107">
                  <c:v>136305</c:v>
                </c:pt>
                <c:pt idx="108">
                  <c:v>134691</c:v>
                </c:pt>
                <c:pt idx="109">
                  <c:v>134687</c:v>
                </c:pt>
                <c:pt idx="110">
                  <c:v>134766</c:v>
                </c:pt>
                <c:pt idx="111">
                  <c:v>135370</c:v>
                </c:pt>
                <c:pt idx="112">
                  <c:v>135630</c:v>
                </c:pt>
                <c:pt idx="113">
                  <c:v>136976</c:v>
                </c:pt>
                <c:pt idx="114">
                  <c:v>136927</c:v>
                </c:pt>
                <c:pt idx="115">
                  <c:v>137413</c:v>
                </c:pt>
                <c:pt idx="116">
                  <c:v>137621</c:v>
                </c:pt>
                <c:pt idx="117">
                  <c:v>137788</c:v>
                </c:pt>
                <c:pt idx="118">
                  <c:v>138407</c:v>
                </c:pt>
                <c:pt idx="119">
                  <c:v>138343</c:v>
                </c:pt>
                <c:pt idx="120">
                  <c:v>138732</c:v>
                </c:pt>
                <c:pt idx="121">
                  <c:v>138648</c:v>
                </c:pt>
                <c:pt idx="122">
                  <c:v>139116</c:v>
                </c:pt>
              </c:numCache>
            </c:numRef>
          </c:val>
          <c:smooth val="0"/>
          <c:extLst>
            <c:ext xmlns:c16="http://schemas.microsoft.com/office/drawing/2014/chart" uri="{C3380CC4-5D6E-409C-BE32-E72D297353CC}">
              <c16:uniqueId val="{00000000-EC1F-4217-82BA-46BFE1CAA7FC}"/>
            </c:ext>
          </c:extLst>
        </c:ser>
        <c:dLbls>
          <c:showLegendKey val="0"/>
          <c:showVal val="0"/>
          <c:showCatName val="0"/>
          <c:showSerName val="0"/>
          <c:showPercent val="0"/>
          <c:showBubbleSize val="0"/>
        </c:dLbls>
        <c:smooth val="0"/>
        <c:axId val="718504056"/>
        <c:axId val="718504384"/>
        <c:extLst>
          <c:ext xmlns:c15="http://schemas.microsoft.com/office/drawing/2012/chart" uri="{02D57815-91ED-43cb-92C2-25804820EDAC}">
            <c15:filteredLineSeries>
              <c15:ser>
                <c:idx val="0"/>
                <c:order val="0"/>
                <c:tx>
                  <c:strRef>
                    <c:extLst>
                      <c:ext uri="{02D57815-91ED-43cb-92C2-25804820EDAC}">
                        <c15:formulaRef>
                          <c15:sqref>Employment!$D$3</c15:sqref>
                        </c15:formulaRef>
                      </c:ext>
                    </c:extLst>
                    <c:strCache>
                      <c:ptCount val="1"/>
                      <c:pt idx="0">
                        <c:v>All Employees in Private NAICS 3311 Iron and steel mills and ferroalloy mfg</c:v>
                      </c:pt>
                    </c:strCache>
                  </c:strRef>
                </c:tx>
                <c:spPr>
                  <a:ln w="28575" cap="rnd">
                    <a:solidFill>
                      <a:schemeClr val="accent1"/>
                    </a:solidFill>
                    <a:round/>
                  </a:ln>
                  <a:effectLst/>
                </c:spPr>
                <c:marker>
                  <c:symbol val="none"/>
                </c:marker>
                <c:cat>
                  <c:numRef>
                    <c:extLst>
                      <c:ext uri="{02D57815-91ED-43cb-92C2-25804820EDAC}">
                        <c15:formulaRef>
                          <c15:sqref>Employment!$C$88:$C$210</c15:sqref>
                        </c15:formulaRef>
                      </c:ext>
                    </c:extLst>
                    <c:numCache>
                      <c:formatCode>mmm\-yy</c:formatCode>
                      <c:ptCount val="123"/>
                      <c:pt idx="0">
                        <c:v>39448</c:v>
                      </c:pt>
                      <c:pt idx="1">
                        <c:v>39479</c:v>
                      </c:pt>
                      <c:pt idx="2">
                        <c:v>39508</c:v>
                      </c:pt>
                      <c:pt idx="3">
                        <c:v>39539</c:v>
                      </c:pt>
                      <c:pt idx="4">
                        <c:v>39569</c:v>
                      </c:pt>
                      <c:pt idx="5">
                        <c:v>39600</c:v>
                      </c:pt>
                      <c:pt idx="6">
                        <c:v>39630</c:v>
                      </c:pt>
                      <c:pt idx="7">
                        <c:v>39661</c:v>
                      </c:pt>
                      <c:pt idx="8">
                        <c:v>39692</c:v>
                      </c:pt>
                      <c:pt idx="9">
                        <c:v>39722</c:v>
                      </c:pt>
                      <c:pt idx="10">
                        <c:v>39753</c:v>
                      </c:pt>
                      <c:pt idx="11">
                        <c:v>39783</c:v>
                      </c:pt>
                      <c:pt idx="12">
                        <c:v>39814</c:v>
                      </c:pt>
                      <c:pt idx="13">
                        <c:v>39845</c:v>
                      </c:pt>
                      <c:pt idx="14">
                        <c:v>39873</c:v>
                      </c:pt>
                      <c:pt idx="15">
                        <c:v>39904</c:v>
                      </c:pt>
                      <c:pt idx="16">
                        <c:v>39934</c:v>
                      </c:pt>
                      <c:pt idx="17">
                        <c:v>39965</c:v>
                      </c:pt>
                      <c:pt idx="18">
                        <c:v>39995</c:v>
                      </c:pt>
                      <c:pt idx="19">
                        <c:v>40026</c:v>
                      </c:pt>
                      <c:pt idx="20">
                        <c:v>40057</c:v>
                      </c:pt>
                      <c:pt idx="21">
                        <c:v>40087</c:v>
                      </c:pt>
                      <c:pt idx="22">
                        <c:v>40118</c:v>
                      </c:pt>
                      <c:pt idx="23">
                        <c:v>40148</c:v>
                      </c:pt>
                      <c:pt idx="24">
                        <c:v>40179</c:v>
                      </c:pt>
                      <c:pt idx="25">
                        <c:v>40210</c:v>
                      </c:pt>
                      <c:pt idx="26">
                        <c:v>40238</c:v>
                      </c:pt>
                      <c:pt idx="27">
                        <c:v>40269</c:v>
                      </c:pt>
                      <c:pt idx="28">
                        <c:v>40299</c:v>
                      </c:pt>
                      <c:pt idx="29">
                        <c:v>40330</c:v>
                      </c:pt>
                      <c:pt idx="30">
                        <c:v>40360</c:v>
                      </c:pt>
                      <c:pt idx="31">
                        <c:v>40391</c:v>
                      </c:pt>
                      <c:pt idx="32">
                        <c:v>40422</c:v>
                      </c:pt>
                      <c:pt idx="33">
                        <c:v>40452</c:v>
                      </c:pt>
                      <c:pt idx="34">
                        <c:v>40483</c:v>
                      </c:pt>
                      <c:pt idx="35">
                        <c:v>40513</c:v>
                      </c:pt>
                      <c:pt idx="36">
                        <c:v>40544</c:v>
                      </c:pt>
                      <c:pt idx="37">
                        <c:v>40575</c:v>
                      </c:pt>
                      <c:pt idx="38">
                        <c:v>40603</c:v>
                      </c:pt>
                      <c:pt idx="39">
                        <c:v>40634</c:v>
                      </c:pt>
                      <c:pt idx="40">
                        <c:v>40664</c:v>
                      </c:pt>
                      <c:pt idx="41">
                        <c:v>40695</c:v>
                      </c:pt>
                      <c:pt idx="42">
                        <c:v>40725</c:v>
                      </c:pt>
                      <c:pt idx="43">
                        <c:v>40756</c:v>
                      </c:pt>
                      <c:pt idx="44">
                        <c:v>40787</c:v>
                      </c:pt>
                      <c:pt idx="45">
                        <c:v>40817</c:v>
                      </c:pt>
                      <c:pt idx="46">
                        <c:v>40848</c:v>
                      </c:pt>
                      <c:pt idx="47">
                        <c:v>40878</c:v>
                      </c:pt>
                      <c:pt idx="48">
                        <c:v>40909</c:v>
                      </c:pt>
                      <c:pt idx="49">
                        <c:v>40940</c:v>
                      </c:pt>
                      <c:pt idx="50">
                        <c:v>40969</c:v>
                      </c:pt>
                      <c:pt idx="51">
                        <c:v>41000</c:v>
                      </c:pt>
                      <c:pt idx="52">
                        <c:v>41030</c:v>
                      </c:pt>
                      <c:pt idx="53">
                        <c:v>41061</c:v>
                      </c:pt>
                      <c:pt idx="54">
                        <c:v>41091</c:v>
                      </c:pt>
                      <c:pt idx="55">
                        <c:v>41122</c:v>
                      </c:pt>
                      <c:pt idx="56">
                        <c:v>41153</c:v>
                      </c:pt>
                      <c:pt idx="57">
                        <c:v>41183</c:v>
                      </c:pt>
                      <c:pt idx="58">
                        <c:v>41214</c:v>
                      </c:pt>
                      <c:pt idx="59">
                        <c:v>41244</c:v>
                      </c:pt>
                      <c:pt idx="60">
                        <c:v>41275</c:v>
                      </c:pt>
                      <c:pt idx="61">
                        <c:v>41306</c:v>
                      </c:pt>
                      <c:pt idx="62">
                        <c:v>41334</c:v>
                      </c:pt>
                      <c:pt idx="63">
                        <c:v>41365</c:v>
                      </c:pt>
                      <c:pt idx="64">
                        <c:v>41395</c:v>
                      </c:pt>
                      <c:pt idx="65">
                        <c:v>41426</c:v>
                      </c:pt>
                      <c:pt idx="66">
                        <c:v>41456</c:v>
                      </c:pt>
                      <c:pt idx="67">
                        <c:v>41487</c:v>
                      </c:pt>
                      <c:pt idx="68">
                        <c:v>41518</c:v>
                      </c:pt>
                      <c:pt idx="69">
                        <c:v>41548</c:v>
                      </c:pt>
                      <c:pt idx="70">
                        <c:v>41579</c:v>
                      </c:pt>
                      <c:pt idx="71">
                        <c:v>41609</c:v>
                      </c:pt>
                      <c:pt idx="72">
                        <c:v>41640</c:v>
                      </c:pt>
                      <c:pt idx="73">
                        <c:v>41671</c:v>
                      </c:pt>
                      <c:pt idx="74">
                        <c:v>41699</c:v>
                      </c:pt>
                      <c:pt idx="75">
                        <c:v>41730</c:v>
                      </c:pt>
                      <c:pt idx="76">
                        <c:v>41760</c:v>
                      </c:pt>
                      <c:pt idx="77">
                        <c:v>41791</c:v>
                      </c:pt>
                      <c:pt idx="78">
                        <c:v>41821</c:v>
                      </c:pt>
                      <c:pt idx="79">
                        <c:v>41852</c:v>
                      </c:pt>
                      <c:pt idx="80">
                        <c:v>41883</c:v>
                      </c:pt>
                      <c:pt idx="81">
                        <c:v>41913</c:v>
                      </c:pt>
                      <c:pt idx="82">
                        <c:v>41944</c:v>
                      </c:pt>
                      <c:pt idx="83">
                        <c:v>41974</c:v>
                      </c:pt>
                      <c:pt idx="84">
                        <c:v>42005</c:v>
                      </c:pt>
                      <c:pt idx="85">
                        <c:v>42036</c:v>
                      </c:pt>
                      <c:pt idx="86">
                        <c:v>42064</c:v>
                      </c:pt>
                      <c:pt idx="87">
                        <c:v>42095</c:v>
                      </c:pt>
                      <c:pt idx="88">
                        <c:v>42125</c:v>
                      </c:pt>
                      <c:pt idx="89">
                        <c:v>42156</c:v>
                      </c:pt>
                      <c:pt idx="90">
                        <c:v>42186</c:v>
                      </c:pt>
                      <c:pt idx="91">
                        <c:v>42217</c:v>
                      </c:pt>
                      <c:pt idx="92">
                        <c:v>42248</c:v>
                      </c:pt>
                      <c:pt idx="93">
                        <c:v>42278</c:v>
                      </c:pt>
                      <c:pt idx="94">
                        <c:v>42309</c:v>
                      </c:pt>
                      <c:pt idx="95">
                        <c:v>42339</c:v>
                      </c:pt>
                      <c:pt idx="96">
                        <c:v>42370</c:v>
                      </c:pt>
                      <c:pt idx="97">
                        <c:v>42401</c:v>
                      </c:pt>
                      <c:pt idx="98">
                        <c:v>42430</c:v>
                      </c:pt>
                      <c:pt idx="99">
                        <c:v>42461</c:v>
                      </c:pt>
                      <c:pt idx="100">
                        <c:v>42491</c:v>
                      </c:pt>
                      <c:pt idx="101">
                        <c:v>42522</c:v>
                      </c:pt>
                      <c:pt idx="102">
                        <c:v>42552</c:v>
                      </c:pt>
                      <c:pt idx="103">
                        <c:v>42583</c:v>
                      </c:pt>
                      <c:pt idx="104">
                        <c:v>42614</c:v>
                      </c:pt>
                      <c:pt idx="105">
                        <c:v>42644</c:v>
                      </c:pt>
                      <c:pt idx="106">
                        <c:v>42675</c:v>
                      </c:pt>
                      <c:pt idx="107">
                        <c:v>42705</c:v>
                      </c:pt>
                      <c:pt idx="108">
                        <c:v>42736</c:v>
                      </c:pt>
                      <c:pt idx="109">
                        <c:v>42767</c:v>
                      </c:pt>
                      <c:pt idx="110">
                        <c:v>42795</c:v>
                      </c:pt>
                      <c:pt idx="111">
                        <c:v>42826</c:v>
                      </c:pt>
                      <c:pt idx="112">
                        <c:v>42856</c:v>
                      </c:pt>
                      <c:pt idx="113">
                        <c:v>42887</c:v>
                      </c:pt>
                      <c:pt idx="114">
                        <c:v>42917</c:v>
                      </c:pt>
                      <c:pt idx="115">
                        <c:v>42948</c:v>
                      </c:pt>
                      <c:pt idx="116">
                        <c:v>42979</c:v>
                      </c:pt>
                      <c:pt idx="117">
                        <c:v>43009</c:v>
                      </c:pt>
                      <c:pt idx="118">
                        <c:v>43040</c:v>
                      </c:pt>
                      <c:pt idx="119">
                        <c:v>43070</c:v>
                      </c:pt>
                      <c:pt idx="120">
                        <c:v>43101</c:v>
                      </c:pt>
                      <c:pt idx="121">
                        <c:v>43132</c:v>
                      </c:pt>
                      <c:pt idx="122">
                        <c:v>43160</c:v>
                      </c:pt>
                    </c:numCache>
                  </c:numRef>
                </c:cat>
                <c:val>
                  <c:numRef>
                    <c:extLst>
                      <c:ext uri="{02D57815-91ED-43cb-92C2-25804820EDAC}">
                        <c15:formulaRef>
                          <c15:sqref>Employment!$D$88:$D$210</c15:sqref>
                        </c15:formulaRef>
                      </c:ext>
                    </c:extLst>
                    <c:numCache>
                      <c:formatCode>#0</c:formatCode>
                      <c:ptCount val="123"/>
                      <c:pt idx="0">
                        <c:v>99653</c:v>
                      </c:pt>
                      <c:pt idx="1">
                        <c:v>99898</c:v>
                      </c:pt>
                      <c:pt idx="2">
                        <c:v>99985</c:v>
                      </c:pt>
                      <c:pt idx="3">
                        <c:v>99856</c:v>
                      </c:pt>
                      <c:pt idx="4">
                        <c:v>100478</c:v>
                      </c:pt>
                      <c:pt idx="5">
                        <c:v>101259</c:v>
                      </c:pt>
                      <c:pt idx="6">
                        <c:v>101864</c:v>
                      </c:pt>
                      <c:pt idx="7">
                        <c:v>102401</c:v>
                      </c:pt>
                      <c:pt idx="8">
                        <c:v>102471</c:v>
                      </c:pt>
                      <c:pt idx="9">
                        <c:v>101793</c:v>
                      </c:pt>
                      <c:pt idx="10">
                        <c:v>101374</c:v>
                      </c:pt>
                      <c:pt idx="11">
                        <c:v>99693</c:v>
                      </c:pt>
                      <c:pt idx="12">
                        <c:v>94904</c:v>
                      </c:pt>
                      <c:pt idx="13">
                        <c:v>93405</c:v>
                      </c:pt>
                      <c:pt idx="14">
                        <c:v>91647</c:v>
                      </c:pt>
                      <c:pt idx="15">
                        <c:v>86294</c:v>
                      </c:pt>
                      <c:pt idx="16">
                        <c:v>83708</c:v>
                      </c:pt>
                      <c:pt idx="17">
                        <c:v>82418</c:v>
                      </c:pt>
                      <c:pt idx="18">
                        <c:v>83260</c:v>
                      </c:pt>
                      <c:pt idx="19">
                        <c:v>83088</c:v>
                      </c:pt>
                      <c:pt idx="20">
                        <c:v>83616</c:v>
                      </c:pt>
                      <c:pt idx="21">
                        <c:v>85142</c:v>
                      </c:pt>
                      <c:pt idx="22">
                        <c:v>84751</c:v>
                      </c:pt>
                      <c:pt idx="23">
                        <c:v>85282</c:v>
                      </c:pt>
                      <c:pt idx="24">
                        <c:v>84214</c:v>
                      </c:pt>
                      <c:pt idx="25">
                        <c:v>84803</c:v>
                      </c:pt>
                      <c:pt idx="26">
                        <c:v>84731</c:v>
                      </c:pt>
                      <c:pt idx="27">
                        <c:v>84881</c:v>
                      </c:pt>
                      <c:pt idx="28">
                        <c:v>85275</c:v>
                      </c:pt>
                      <c:pt idx="29">
                        <c:v>85912</c:v>
                      </c:pt>
                      <c:pt idx="30">
                        <c:v>87041</c:v>
                      </c:pt>
                      <c:pt idx="31">
                        <c:v>86607</c:v>
                      </c:pt>
                      <c:pt idx="32">
                        <c:v>85444</c:v>
                      </c:pt>
                      <c:pt idx="33">
                        <c:v>86929</c:v>
                      </c:pt>
                      <c:pt idx="34">
                        <c:v>86706</c:v>
                      </c:pt>
                      <c:pt idx="35">
                        <c:v>87161</c:v>
                      </c:pt>
                      <c:pt idx="36">
                        <c:v>88697</c:v>
                      </c:pt>
                      <c:pt idx="37">
                        <c:v>88891</c:v>
                      </c:pt>
                      <c:pt idx="38">
                        <c:v>89449</c:v>
                      </c:pt>
                      <c:pt idx="39">
                        <c:v>90463</c:v>
                      </c:pt>
                      <c:pt idx="40">
                        <c:v>91126</c:v>
                      </c:pt>
                      <c:pt idx="41">
                        <c:v>91661</c:v>
                      </c:pt>
                      <c:pt idx="42">
                        <c:v>92466</c:v>
                      </c:pt>
                      <c:pt idx="43">
                        <c:v>92366</c:v>
                      </c:pt>
                      <c:pt idx="44">
                        <c:v>92689</c:v>
                      </c:pt>
                      <c:pt idx="45">
                        <c:v>93587</c:v>
                      </c:pt>
                      <c:pt idx="46">
                        <c:v>93504</c:v>
                      </c:pt>
                      <c:pt idx="47">
                        <c:v>94306</c:v>
                      </c:pt>
                      <c:pt idx="48">
                        <c:v>93290</c:v>
                      </c:pt>
                      <c:pt idx="49">
                        <c:v>93121</c:v>
                      </c:pt>
                      <c:pt idx="50">
                        <c:v>93178</c:v>
                      </c:pt>
                      <c:pt idx="51">
                        <c:v>93484</c:v>
                      </c:pt>
                      <c:pt idx="52">
                        <c:v>94129</c:v>
                      </c:pt>
                      <c:pt idx="53">
                        <c:v>94890</c:v>
                      </c:pt>
                      <c:pt idx="54">
                        <c:v>93910</c:v>
                      </c:pt>
                      <c:pt idx="55">
                        <c:v>93624</c:v>
                      </c:pt>
                      <c:pt idx="56">
                        <c:v>92165</c:v>
                      </c:pt>
                      <c:pt idx="57">
                        <c:v>90351</c:v>
                      </c:pt>
                      <c:pt idx="58">
                        <c:v>90371</c:v>
                      </c:pt>
                      <c:pt idx="59">
                        <c:v>91406</c:v>
                      </c:pt>
                      <c:pt idx="60">
                        <c:v>91114</c:v>
                      </c:pt>
                      <c:pt idx="61">
                        <c:v>90914</c:v>
                      </c:pt>
                      <c:pt idx="62">
                        <c:v>91008</c:v>
                      </c:pt>
                      <c:pt idx="63">
                        <c:v>91021</c:v>
                      </c:pt>
                      <c:pt idx="64">
                        <c:v>91085</c:v>
                      </c:pt>
                      <c:pt idx="65">
                        <c:v>91808</c:v>
                      </c:pt>
                      <c:pt idx="66">
                        <c:v>91286</c:v>
                      </c:pt>
                      <c:pt idx="67">
                        <c:v>91230</c:v>
                      </c:pt>
                      <c:pt idx="68">
                        <c:v>91094</c:v>
                      </c:pt>
                      <c:pt idx="69">
                        <c:v>91366</c:v>
                      </c:pt>
                      <c:pt idx="70">
                        <c:v>91433</c:v>
                      </c:pt>
                      <c:pt idx="71">
                        <c:v>91268</c:v>
                      </c:pt>
                      <c:pt idx="72">
                        <c:v>90144</c:v>
                      </c:pt>
                      <c:pt idx="73">
                        <c:v>90229</c:v>
                      </c:pt>
                      <c:pt idx="74">
                        <c:v>90708</c:v>
                      </c:pt>
                      <c:pt idx="75">
                        <c:v>91067</c:v>
                      </c:pt>
                      <c:pt idx="76">
                        <c:v>91173</c:v>
                      </c:pt>
                      <c:pt idx="77">
                        <c:v>91777</c:v>
                      </c:pt>
                      <c:pt idx="78">
                        <c:v>91893</c:v>
                      </c:pt>
                      <c:pt idx="79">
                        <c:v>91879</c:v>
                      </c:pt>
                      <c:pt idx="80">
                        <c:v>91753</c:v>
                      </c:pt>
                      <c:pt idx="81">
                        <c:v>92031</c:v>
                      </c:pt>
                      <c:pt idx="82">
                        <c:v>91443</c:v>
                      </c:pt>
                      <c:pt idx="83">
                        <c:v>91769</c:v>
                      </c:pt>
                      <c:pt idx="84">
                        <c:v>91294</c:v>
                      </c:pt>
                      <c:pt idx="85">
                        <c:v>91368</c:v>
                      </c:pt>
                      <c:pt idx="86">
                        <c:v>91626</c:v>
                      </c:pt>
                      <c:pt idx="87">
                        <c:v>89502</c:v>
                      </c:pt>
                      <c:pt idx="88">
                        <c:v>89099</c:v>
                      </c:pt>
                      <c:pt idx="89">
                        <c:v>89278</c:v>
                      </c:pt>
                      <c:pt idx="90">
                        <c:v>88972</c:v>
                      </c:pt>
                      <c:pt idx="91">
                        <c:v>87564</c:v>
                      </c:pt>
                      <c:pt idx="92">
                        <c:v>87000</c:v>
                      </c:pt>
                      <c:pt idx="93">
                        <c:v>84708</c:v>
                      </c:pt>
                      <c:pt idx="94">
                        <c:v>84405</c:v>
                      </c:pt>
                      <c:pt idx="95">
                        <c:v>84503</c:v>
                      </c:pt>
                      <c:pt idx="96">
                        <c:v>83351</c:v>
                      </c:pt>
                      <c:pt idx="97">
                        <c:v>83057</c:v>
                      </c:pt>
                      <c:pt idx="98">
                        <c:v>83656</c:v>
                      </c:pt>
                      <c:pt idx="99">
                        <c:v>82285</c:v>
                      </c:pt>
                      <c:pt idx="100">
                        <c:v>81918</c:v>
                      </c:pt>
                      <c:pt idx="101">
                        <c:v>81773</c:v>
                      </c:pt>
                      <c:pt idx="102">
                        <c:v>81315</c:v>
                      </c:pt>
                      <c:pt idx="103">
                        <c:v>80951</c:v>
                      </c:pt>
                      <c:pt idx="104">
                        <c:v>80768</c:v>
                      </c:pt>
                      <c:pt idx="105">
                        <c:v>81171</c:v>
                      </c:pt>
                      <c:pt idx="106">
                        <c:v>81116</c:v>
                      </c:pt>
                      <c:pt idx="107">
                        <c:v>81154</c:v>
                      </c:pt>
                      <c:pt idx="108">
                        <c:v>80348</c:v>
                      </c:pt>
                      <c:pt idx="109">
                        <c:v>80238</c:v>
                      </c:pt>
                      <c:pt idx="110">
                        <c:v>80266</c:v>
                      </c:pt>
                      <c:pt idx="111">
                        <c:v>80171</c:v>
                      </c:pt>
                      <c:pt idx="112">
                        <c:v>80588</c:v>
                      </c:pt>
                      <c:pt idx="113">
                        <c:v>81391</c:v>
                      </c:pt>
                      <c:pt idx="114">
                        <c:v>81409</c:v>
                      </c:pt>
                      <c:pt idx="115">
                        <c:v>81645</c:v>
                      </c:pt>
                      <c:pt idx="116">
                        <c:v>81637</c:v>
                      </c:pt>
                      <c:pt idx="117">
                        <c:v>81599</c:v>
                      </c:pt>
                      <c:pt idx="118">
                        <c:v>82023</c:v>
                      </c:pt>
                      <c:pt idx="119">
                        <c:v>81685</c:v>
                      </c:pt>
                      <c:pt idx="120">
                        <c:v>82094</c:v>
                      </c:pt>
                      <c:pt idx="121">
                        <c:v>82057</c:v>
                      </c:pt>
                      <c:pt idx="122">
                        <c:v>82264</c:v>
                      </c:pt>
                    </c:numCache>
                  </c:numRef>
                </c:val>
                <c:smooth val="0"/>
                <c:extLst>
                  <c:ext xmlns:c16="http://schemas.microsoft.com/office/drawing/2014/chart" uri="{C3380CC4-5D6E-409C-BE32-E72D297353CC}">
                    <c16:uniqueId val="{00000001-EC1F-4217-82BA-46BFE1CAA7FC}"/>
                  </c:ext>
                </c:extLst>
              </c15:ser>
            </c15:filteredLineSeries>
            <c15:filteredLineSeries>
              <c15:ser>
                <c:idx val="1"/>
                <c:order val="1"/>
                <c:tx>
                  <c:strRef>
                    <c:extLst xmlns:c15="http://schemas.microsoft.com/office/drawing/2012/chart">
                      <c:ext xmlns:c15="http://schemas.microsoft.com/office/drawing/2012/chart" uri="{02D57815-91ED-43cb-92C2-25804820EDAC}">
                        <c15:formulaRef>
                          <c15:sqref>Employment!$E$3</c15:sqref>
                        </c15:formulaRef>
                      </c:ext>
                    </c:extLst>
                    <c:strCache>
                      <c:ptCount val="1"/>
                      <c:pt idx="0">
                        <c:v>All Employees in Private NAICS 3312 Steel product mfg. from purchased steel </c:v>
                      </c:pt>
                    </c:strCache>
                  </c:strRef>
                </c:tx>
                <c:spPr>
                  <a:ln w="28575" cap="rnd">
                    <a:solidFill>
                      <a:schemeClr val="accent2"/>
                    </a:solidFill>
                    <a:round/>
                  </a:ln>
                  <a:effectLst/>
                </c:spPr>
                <c:marker>
                  <c:symbol val="none"/>
                </c:marker>
                <c:cat>
                  <c:numRef>
                    <c:extLst xmlns:c15="http://schemas.microsoft.com/office/drawing/2012/chart">
                      <c:ext xmlns:c15="http://schemas.microsoft.com/office/drawing/2012/chart" uri="{02D57815-91ED-43cb-92C2-25804820EDAC}">
                        <c15:formulaRef>
                          <c15:sqref>Employment!$C$88:$C$210</c15:sqref>
                        </c15:formulaRef>
                      </c:ext>
                    </c:extLst>
                    <c:numCache>
                      <c:formatCode>mmm\-yy</c:formatCode>
                      <c:ptCount val="123"/>
                      <c:pt idx="0">
                        <c:v>39448</c:v>
                      </c:pt>
                      <c:pt idx="1">
                        <c:v>39479</c:v>
                      </c:pt>
                      <c:pt idx="2">
                        <c:v>39508</c:v>
                      </c:pt>
                      <c:pt idx="3">
                        <c:v>39539</c:v>
                      </c:pt>
                      <c:pt idx="4">
                        <c:v>39569</c:v>
                      </c:pt>
                      <c:pt idx="5">
                        <c:v>39600</c:v>
                      </c:pt>
                      <c:pt idx="6">
                        <c:v>39630</c:v>
                      </c:pt>
                      <c:pt idx="7">
                        <c:v>39661</c:v>
                      </c:pt>
                      <c:pt idx="8">
                        <c:v>39692</c:v>
                      </c:pt>
                      <c:pt idx="9">
                        <c:v>39722</c:v>
                      </c:pt>
                      <c:pt idx="10">
                        <c:v>39753</c:v>
                      </c:pt>
                      <c:pt idx="11">
                        <c:v>39783</c:v>
                      </c:pt>
                      <c:pt idx="12">
                        <c:v>39814</c:v>
                      </c:pt>
                      <c:pt idx="13">
                        <c:v>39845</c:v>
                      </c:pt>
                      <c:pt idx="14">
                        <c:v>39873</c:v>
                      </c:pt>
                      <c:pt idx="15">
                        <c:v>39904</c:v>
                      </c:pt>
                      <c:pt idx="16">
                        <c:v>39934</c:v>
                      </c:pt>
                      <c:pt idx="17">
                        <c:v>39965</c:v>
                      </c:pt>
                      <c:pt idx="18">
                        <c:v>39995</c:v>
                      </c:pt>
                      <c:pt idx="19">
                        <c:v>40026</c:v>
                      </c:pt>
                      <c:pt idx="20">
                        <c:v>40057</c:v>
                      </c:pt>
                      <c:pt idx="21">
                        <c:v>40087</c:v>
                      </c:pt>
                      <c:pt idx="22">
                        <c:v>40118</c:v>
                      </c:pt>
                      <c:pt idx="23">
                        <c:v>40148</c:v>
                      </c:pt>
                      <c:pt idx="24">
                        <c:v>40179</c:v>
                      </c:pt>
                      <c:pt idx="25">
                        <c:v>40210</c:v>
                      </c:pt>
                      <c:pt idx="26">
                        <c:v>40238</c:v>
                      </c:pt>
                      <c:pt idx="27">
                        <c:v>40269</c:v>
                      </c:pt>
                      <c:pt idx="28">
                        <c:v>40299</c:v>
                      </c:pt>
                      <c:pt idx="29">
                        <c:v>40330</c:v>
                      </c:pt>
                      <c:pt idx="30">
                        <c:v>40360</c:v>
                      </c:pt>
                      <c:pt idx="31">
                        <c:v>40391</c:v>
                      </c:pt>
                      <c:pt idx="32">
                        <c:v>40422</c:v>
                      </c:pt>
                      <c:pt idx="33">
                        <c:v>40452</c:v>
                      </c:pt>
                      <c:pt idx="34">
                        <c:v>40483</c:v>
                      </c:pt>
                      <c:pt idx="35">
                        <c:v>40513</c:v>
                      </c:pt>
                      <c:pt idx="36">
                        <c:v>40544</c:v>
                      </c:pt>
                      <c:pt idx="37">
                        <c:v>40575</c:v>
                      </c:pt>
                      <c:pt idx="38">
                        <c:v>40603</c:v>
                      </c:pt>
                      <c:pt idx="39">
                        <c:v>40634</c:v>
                      </c:pt>
                      <c:pt idx="40">
                        <c:v>40664</c:v>
                      </c:pt>
                      <c:pt idx="41">
                        <c:v>40695</c:v>
                      </c:pt>
                      <c:pt idx="42">
                        <c:v>40725</c:v>
                      </c:pt>
                      <c:pt idx="43">
                        <c:v>40756</c:v>
                      </c:pt>
                      <c:pt idx="44">
                        <c:v>40787</c:v>
                      </c:pt>
                      <c:pt idx="45">
                        <c:v>40817</c:v>
                      </c:pt>
                      <c:pt idx="46">
                        <c:v>40848</c:v>
                      </c:pt>
                      <c:pt idx="47">
                        <c:v>40878</c:v>
                      </c:pt>
                      <c:pt idx="48">
                        <c:v>40909</c:v>
                      </c:pt>
                      <c:pt idx="49">
                        <c:v>40940</c:v>
                      </c:pt>
                      <c:pt idx="50">
                        <c:v>40969</c:v>
                      </c:pt>
                      <c:pt idx="51">
                        <c:v>41000</c:v>
                      </c:pt>
                      <c:pt idx="52">
                        <c:v>41030</c:v>
                      </c:pt>
                      <c:pt idx="53">
                        <c:v>41061</c:v>
                      </c:pt>
                      <c:pt idx="54">
                        <c:v>41091</c:v>
                      </c:pt>
                      <c:pt idx="55">
                        <c:v>41122</c:v>
                      </c:pt>
                      <c:pt idx="56">
                        <c:v>41153</c:v>
                      </c:pt>
                      <c:pt idx="57">
                        <c:v>41183</c:v>
                      </c:pt>
                      <c:pt idx="58">
                        <c:v>41214</c:v>
                      </c:pt>
                      <c:pt idx="59">
                        <c:v>41244</c:v>
                      </c:pt>
                      <c:pt idx="60">
                        <c:v>41275</c:v>
                      </c:pt>
                      <c:pt idx="61">
                        <c:v>41306</c:v>
                      </c:pt>
                      <c:pt idx="62">
                        <c:v>41334</c:v>
                      </c:pt>
                      <c:pt idx="63">
                        <c:v>41365</c:v>
                      </c:pt>
                      <c:pt idx="64">
                        <c:v>41395</c:v>
                      </c:pt>
                      <c:pt idx="65">
                        <c:v>41426</c:v>
                      </c:pt>
                      <c:pt idx="66">
                        <c:v>41456</c:v>
                      </c:pt>
                      <c:pt idx="67">
                        <c:v>41487</c:v>
                      </c:pt>
                      <c:pt idx="68">
                        <c:v>41518</c:v>
                      </c:pt>
                      <c:pt idx="69">
                        <c:v>41548</c:v>
                      </c:pt>
                      <c:pt idx="70">
                        <c:v>41579</c:v>
                      </c:pt>
                      <c:pt idx="71">
                        <c:v>41609</c:v>
                      </c:pt>
                      <c:pt idx="72">
                        <c:v>41640</c:v>
                      </c:pt>
                      <c:pt idx="73">
                        <c:v>41671</c:v>
                      </c:pt>
                      <c:pt idx="74">
                        <c:v>41699</c:v>
                      </c:pt>
                      <c:pt idx="75">
                        <c:v>41730</c:v>
                      </c:pt>
                      <c:pt idx="76">
                        <c:v>41760</c:v>
                      </c:pt>
                      <c:pt idx="77">
                        <c:v>41791</c:v>
                      </c:pt>
                      <c:pt idx="78">
                        <c:v>41821</c:v>
                      </c:pt>
                      <c:pt idx="79">
                        <c:v>41852</c:v>
                      </c:pt>
                      <c:pt idx="80">
                        <c:v>41883</c:v>
                      </c:pt>
                      <c:pt idx="81">
                        <c:v>41913</c:v>
                      </c:pt>
                      <c:pt idx="82">
                        <c:v>41944</c:v>
                      </c:pt>
                      <c:pt idx="83">
                        <c:v>41974</c:v>
                      </c:pt>
                      <c:pt idx="84">
                        <c:v>42005</c:v>
                      </c:pt>
                      <c:pt idx="85">
                        <c:v>42036</c:v>
                      </c:pt>
                      <c:pt idx="86">
                        <c:v>42064</c:v>
                      </c:pt>
                      <c:pt idx="87">
                        <c:v>42095</c:v>
                      </c:pt>
                      <c:pt idx="88">
                        <c:v>42125</c:v>
                      </c:pt>
                      <c:pt idx="89">
                        <c:v>42156</c:v>
                      </c:pt>
                      <c:pt idx="90">
                        <c:v>42186</c:v>
                      </c:pt>
                      <c:pt idx="91">
                        <c:v>42217</c:v>
                      </c:pt>
                      <c:pt idx="92">
                        <c:v>42248</c:v>
                      </c:pt>
                      <c:pt idx="93">
                        <c:v>42278</c:v>
                      </c:pt>
                      <c:pt idx="94">
                        <c:v>42309</c:v>
                      </c:pt>
                      <c:pt idx="95">
                        <c:v>42339</c:v>
                      </c:pt>
                      <c:pt idx="96">
                        <c:v>42370</c:v>
                      </c:pt>
                      <c:pt idx="97">
                        <c:v>42401</c:v>
                      </c:pt>
                      <c:pt idx="98">
                        <c:v>42430</c:v>
                      </c:pt>
                      <c:pt idx="99">
                        <c:v>42461</c:v>
                      </c:pt>
                      <c:pt idx="100">
                        <c:v>42491</c:v>
                      </c:pt>
                      <c:pt idx="101">
                        <c:v>42522</c:v>
                      </c:pt>
                      <c:pt idx="102">
                        <c:v>42552</c:v>
                      </c:pt>
                      <c:pt idx="103">
                        <c:v>42583</c:v>
                      </c:pt>
                      <c:pt idx="104">
                        <c:v>42614</c:v>
                      </c:pt>
                      <c:pt idx="105">
                        <c:v>42644</c:v>
                      </c:pt>
                      <c:pt idx="106">
                        <c:v>42675</c:v>
                      </c:pt>
                      <c:pt idx="107">
                        <c:v>42705</c:v>
                      </c:pt>
                      <c:pt idx="108">
                        <c:v>42736</c:v>
                      </c:pt>
                      <c:pt idx="109">
                        <c:v>42767</c:v>
                      </c:pt>
                      <c:pt idx="110">
                        <c:v>42795</c:v>
                      </c:pt>
                      <c:pt idx="111">
                        <c:v>42826</c:v>
                      </c:pt>
                      <c:pt idx="112">
                        <c:v>42856</c:v>
                      </c:pt>
                      <c:pt idx="113">
                        <c:v>42887</c:v>
                      </c:pt>
                      <c:pt idx="114">
                        <c:v>42917</c:v>
                      </c:pt>
                      <c:pt idx="115">
                        <c:v>42948</c:v>
                      </c:pt>
                      <c:pt idx="116">
                        <c:v>42979</c:v>
                      </c:pt>
                      <c:pt idx="117">
                        <c:v>43009</c:v>
                      </c:pt>
                      <c:pt idx="118">
                        <c:v>43040</c:v>
                      </c:pt>
                      <c:pt idx="119">
                        <c:v>43070</c:v>
                      </c:pt>
                      <c:pt idx="120">
                        <c:v>43101</c:v>
                      </c:pt>
                      <c:pt idx="121">
                        <c:v>43132</c:v>
                      </c:pt>
                      <c:pt idx="122">
                        <c:v>43160</c:v>
                      </c:pt>
                    </c:numCache>
                  </c:numRef>
                </c:cat>
                <c:val>
                  <c:numRef>
                    <c:extLst xmlns:c15="http://schemas.microsoft.com/office/drawing/2012/chart">
                      <c:ext xmlns:c15="http://schemas.microsoft.com/office/drawing/2012/chart" uri="{02D57815-91ED-43cb-92C2-25804820EDAC}">
                        <c15:formulaRef>
                          <c15:sqref>Employment!$E$88:$E$210</c15:sqref>
                        </c15:formulaRef>
                      </c:ext>
                    </c:extLst>
                    <c:numCache>
                      <c:formatCode>#0</c:formatCode>
                      <c:ptCount val="123"/>
                      <c:pt idx="0">
                        <c:v>61819</c:v>
                      </c:pt>
                      <c:pt idx="1">
                        <c:v>61892</c:v>
                      </c:pt>
                      <c:pt idx="2">
                        <c:v>62006</c:v>
                      </c:pt>
                      <c:pt idx="3">
                        <c:v>61464</c:v>
                      </c:pt>
                      <c:pt idx="4">
                        <c:v>61528</c:v>
                      </c:pt>
                      <c:pt idx="5">
                        <c:v>61679</c:v>
                      </c:pt>
                      <c:pt idx="6">
                        <c:v>61443</c:v>
                      </c:pt>
                      <c:pt idx="7">
                        <c:v>61196</c:v>
                      </c:pt>
                      <c:pt idx="8">
                        <c:v>61142</c:v>
                      </c:pt>
                      <c:pt idx="9">
                        <c:v>60192</c:v>
                      </c:pt>
                      <c:pt idx="10">
                        <c:v>59129</c:v>
                      </c:pt>
                      <c:pt idx="11">
                        <c:v>58144</c:v>
                      </c:pt>
                      <c:pt idx="12">
                        <c:v>56016</c:v>
                      </c:pt>
                      <c:pt idx="13">
                        <c:v>54003</c:v>
                      </c:pt>
                      <c:pt idx="14">
                        <c:v>53153</c:v>
                      </c:pt>
                      <c:pt idx="15">
                        <c:v>51329</c:v>
                      </c:pt>
                      <c:pt idx="16">
                        <c:v>49919</c:v>
                      </c:pt>
                      <c:pt idx="17">
                        <c:v>49735</c:v>
                      </c:pt>
                      <c:pt idx="18">
                        <c:v>48431</c:v>
                      </c:pt>
                      <c:pt idx="19">
                        <c:v>49425</c:v>
                      </c:pt>
                      <c:pt idx="20">
                        <c:v>49259</c:v>
                      </c:pt>
                      <c:pt idx="21">
                        <c:v>50192</c:v>
                      </c:pt>
                      <c:pt idx="22">
                        <c:v>50355</c:v>
                      </c:pt>
                      <c:pt idx="23">
                        <c:v>50174</c:v>
                      </c:pt>
                      <c:pt idx="24">
                        <c:v>50141</c:v>
                      </c:pt>
                      <c:pt idx="25">
                        <c:v>50617</c:v>
                      </c:pt>
                      <c:pt idx="26">
                        <c:v>51029</c:v>
                      </c:pt>
                      <c:pt idx="27">
                        <c:v>51590</c:v>
                      </c:pt>
                      <c:pt idx="28">
                        <c:v>52080</c:v>
                      </c:pt>
                      <c:pt idx="29">
                        <c:v>52509</c:v>
                      </c:pt>
                      <c:pt idx="30">
                        <c:v>52294</c:v>
                      </c:pt>
                      <c:pt idx="31">
                        <c:v>52908</c:v>
                      </c:pt>
                      <c:pt idx="32">
                        <c:v>53232</c:v>
                      </c:pt>
                      <c:pt idx="33">
                        <c:v>53020</c:v>
                      </c:pt>
                      <c:pt idx="34">
                        <c:v>53459</c:v>
                      </c:pt>
                      <c:pt idx="35">
                        <c:v>53746</c:v>
                      </c:pt>
                      <c:pt idx="36">
                        <c:v>54969</c:v>
                      </c:pt>
                      <c:pt idx="37">
                        <c:v>55166</c:v>
                      </c:pt>
                      <c:pt idx="38">
                        <c:v>55481</c:v>
                      </c:pt>
                      <c:pt idx="39">
                        <c:v>56230</c:v>
                      </c:pt>
                      <c:pt idx="40">
                        <c:v>56315</c:v>
                      </c:pt>
                      <c:pt idx="41">
                        <c:v>56530</c:v>
                      </c:pt>
                      <c:pt idx="42">
                        <c:v>56489</c:v>
                      </c:pt>
                      <c:pt idx="43">
                        <c:v>56700</c:v>
                      </c:pt>
                      <c:pt idx="44">
                        <c:v>57030</c:v>
                      </c:pt>
                      <c:pt idx="45">
                        <c:v>56918</c:v>
                      </c:pt>
                      <c:pt idx="46">
                        <c:v>57336</c:v>
                      </c:pt>
                      <c:pt idx="47">
                        <c:v>57736</c:v>
                      </c:pt>
                      <c:pt idx="48">
                        <c:v>57765</c:v>
                      </c:pt>
                      <c:pt idx="49">
                        <c:v>58272</c:v>
                      </c:pt>
                      <c:pt idx="50">
                        <c:v>58476</c:v>
                      </c:pt>
                      <c:pt idx="51">
                        <c:v>58645</c:v>
                      </c:pt>
                      <c:pt idx="52">
                        <c:v>58887</c:v>
                      </c:pt>
                      <c:pt idx="53">
                        <c:v>59451</c:v>
                      </c:pt>
                      <c:pt idx="54">
                        <c:v>59274</c:v>
                      </c:pt>
                      <c:pt idx="55">
                        <c:v>59001</c:v>
                      </c:pt>
                      <c:pt idx="56">
                        <c:v>58815</c:v>
                      </c:pt>
                      <c:pt idx="57">
                        <c:v>58771</c:v>
                      </c:pt>
                      <c:pt idx="58">
                        <c:v>58569</c:v>
                      </c:pt>
                      <c:pt idx="59">
                        <c:v>58559</c:v>
                      </c:pt>
                      <c:pt idx="60">
                        <c:v>57638</c:v>
                      </c:pt>
                      <c:pt idx="61">
                        <c:v>57731</c:v>
                      </c:pt>
                      <c:pt idx="62">
                        <c:v>57967</c:v>
                      </c:pt>
                      <c:pt idx="63">
                        <c:v>58229</c:v>
                      </c:pt>
                      <c:pt idx="64">
                        <c:v>58320</c:v>
                      </c:pt>
                      <c:pt idx="65">
                        <c:v>58469</c:v>
                      </c:pt>
                      <c:pt idx="66">
                        <c:v>57880</c:v>
                      </c:pt>
                      <c:pt idx="67">
                        <c:v>57783</c:v>
                      </c:pt>
                      <c:pt idx="68">
                        <c:v>57814</c:v>
                      </c:pt>
                      <c:pt idx="69">
                        <c:v>58159</c:v>
                      </c:pt>
                      <c:pt idx="70">
                        <c:v>58391</c:v>
                      </c:pt>
                      <c:pt idx="71">
                        <c:v>58632</c:v>
                      </c:pt>
                      <c:pt idx="72">
                        <c:v>59088</c:v>
                      </c:pt>
                      <c:pt idx="73">
                        <c:v>59047</c:v>
                      </c:pt>
                      <c:pt idx="74">
                        <c:v>59282</c:v>
                      </c:pt>
                      <c:pt idx="75">
                        <c:v>59524</c:v>
                      </c:pt>
                      <c:pt idx="76">
                        <c:v>59509</c:v>
                      </c:pt>
                      <c:pt idx="77">
                        <c:v>59819</c:v>
                      </c:pt>
                      <c:pt idx="78">
                        <c:v>59701</c:v>
                      </c:pt>
                      <c:pt idx="79">
                        <c:v>59826</c:v>
                      </c:pt>
                      <c:pt idx="80">
                        <c:v>60064</c:v>
                      </c:pt>
                      <c:pt idx="81">
                        <c:v>59862</c:v>
                      </c:pt>
                      <c:pt idx="82">
                        <c:v>60052</c:v>
                      </c:pt>
                      <c:pt idx="83">
                        <c:v>60416</c:v>
                      </c:pt>
                      <c:pt idx="84">
                        <c:v>60755</c:v>
                      </c:pt>
                      <c:pt idx="85">
                        <c:v>60526</c:v>
                      </c:pt>
                      <c:pt idx="86">
                        <c:v>60222</c:v>
                      </c:pt>
                      <c:pt idx="87">
                        <c:v>59461</c:v>
                      </c:pt>
                      <c:pt idx="88">
                        <c:v>58763</c:v>
                      </c:pt>
                      <c:pt idx="89">
                        <c:v>58871</c:v>
                      </c:pt>
                      <c:pt idx="90">
                        <c:v>58236</c:v>
                      </c:pt>
                      <c:pt idx="91">
                        <c:v>58174</c:v>
                      </c:pt>
                      <c:pt idx="92">
                        <c:v>57949</c:v>
                      </c:pt>
                      <c:pt idx="93">
                        <c:v>57458</c:v>
                      </c:pt>
                      <c:pt idx="94">
                        <c:v>56877</c:v>
                      </c:pt>
                      <c:pt idx="95">
                        <c:v>56970</c:v>
                      </c:pt>
                      <c:pt idx="96">
                        <c:v>56540</c:v>
                      </c:pt>
                      <c:pt idx="97">
                        <c:v>56482</c:v>
                      </c:pt>
                      <c:pt idx="98">
                        <c:v>56250</c:v>
                      </c:pt>
                      <c:pt idx="99">
                        <c:v>55971</c:v>
                      </c:pt>
                      <c:pt idx="100">
                        <c:v>55818</c:v>
                      </c:pt>
                      <c:pt idx="101">
                        <c:v>55659</c:v>
                      </c:pt>
                      <c:pt idx="102">
                        <c:v>55647</c:v>
                      </c:pt>
                      <c:pt idx="103">
                        <c:v>55473</c:v>
                      </c:pt>
                      <c:pt idx="104">
                        <c:v>55352</c:v>
                      </c:pt>
                      <c:pt idx="105">
                        <c:v>55190</c:v>
                      </c:pt>
                      <c:pt idx="106">
                        <c:v>55033</c:v>
                      </c:pt>
                      <c:pt idx="107">
                        <c:v>55151</c:v>
                      </c:pt>
                      <c:pt idx="108">
                        <c:v>54343</c:v>
                      </c:pt>
                      <c:pt idx="109">
                        <c:v>54449</c:v>
                      </c:pt>
                      <c:pt idx="110">
                        <c:v>54500</c:v>
                      </c:pt>
                      <c:pt idx="111">
                        <c:v>55199</c:v>
                      </c:pt>
                      <c:pt idx="112">
                        <c:v>55042</c:v>
                      </c:pt>
                      <c:pt idx="113">
                        <c:v>55585</c:v>
                      </c:pt>
                      <c:pt idx="114">
                        <c:v>55518</c:v>
                      </c:pt>
                      <c:pt idx="115">
                        <c:v>55768</c:v>
                      </c:pt>
                      <c:pt idx="116">
                        <c:v>55984</c:v>
                      </c:pt>
                      <c:pt idx="117">
                        <c:v>56189</c:v>
                      </c:pt>
                      <c:pt idx="118">
                        <c:v>56384</c:v>
                      </c:pt>
                      <c:pt idx="119">
                        <c:v>56658</c:v>
                      </c:pt>
                      <c:pt idx="120">
                        <c:v>56638</c:v>
                      </c:pt>
                      <c:pt idx="121">
                        <c:v>56591</c:v>
                      </c:pt>
                      <c:pt idx="122">
                        <c:v>56852</c:v>
                      </c:pt>
                    </c:numCache>
                  </c:numRef>
                </c:val>
                <c:smooth val="0"/>
                <c:extLst xmlns:c15="http://schemas.microsoft.com/office/drawing/2012/chart">
                  <c:ext xmlns:c16="http://schemas.microsoft.com/office/drawing/2014/chart" uri="{C3380CC4-5D6E-409C-BE32-E72D297353CC}">
                    <c16:uniqueId val="{00000002-EC1F-4217-82BA-46BFE1CAA7FC}"/>
                  </c:ext>
                </c:extLst>
              </c15:ser>
            </c15:filteredLineSeries>
          </c:ext>
        </c:extLst>
      </c:lineChart>
      <c:dateAx>
        <c:axId val="718504056"/>
        <c:scaling>
          <c:orientation val="minMax"/>
        </c:scaling>
        <c:delete val="0"/>
        <c:axPos val="b"/>
        <c:numFmt formatCode="mmm\-yy" sourceLinked="1"/>
        <c:majorTickMark val="out"/>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18504384"/>
        <c:crosses val="autoZero"/>
        <c:auto val="1"/>
        <c:lblOffset val="100"/>
        <c:baseTimeUnit val="months"/>
      </c:dateAx>
      <c:valAx>
        <c:axId val="718504384"/>
        <c:scaling>
          <c:orientation val="minMax"/>
          <c:min val="130000"/>
        </c:scaling>
        <c:delete val="0"/>
        <c:axPos val="l"/>
        <c:numFmt formatCode="_(* #,##0_);_(* \(#,##0\);_(* &quot;-&quot;??_);_(@_)" sourceLinked="1"/>
        <c:majorTickMark val="out"/>
        <c:minorTickMark val="none"/>
        <c:tickLblPos val="nextTo"/>
        <c:spPr>
          <a:noFill/>
          <a:ln>
            <a:solidFill>
              <a:schemeClr val="bg1">
                <a:lumMod val="50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1850405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57150</xdr:rowOff>
    </xdr:from>
    <xdr:to>
      <xdr:col>9</xdr:col>
      <xdr:colOff>200025</xdr:colOff>
      <xdr:row>25</xdr:row>
      <xdr:rowOff>33338</xdr:rowOff>
    </xdr:to>
    <xdr:graphicFrame macro="">
      <xdr:nvGraphicFramePr>
        <xdr:cNvPr id="3" name="Chart 2">
          <a:extLst>
            <a:ext uri="{FF2B5EF4-FFF2-40B4-BE49-F238E27FC236}">
              <a16:creationId xmlns:a16="http://schemas.microsoft.com/office/drawing/2014/main" id="{F0F10339-2B75-4565-B05D-BBD469AD60F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0.0165</cdr:x>
      <cdr:y>0.02889</cdr:y>
    </cdr:from>
    <cdr:to>
      <cdr:x>0.27095</cdr:x>
      <cdr:y>0.08956</cdr:y>
    </cdr:to>
    <cdr:sp macro="" textlink="">
      <cdr:nvSpPr>
        <cdr:cNvPr id="2" name="TextBox 1">
          <a:extLst xmlns:a="http://schemas.openxmlformats.org/drawingml/2006/main">
            <a:ext uri="{FF2B5EF4-FFF2-40B4-BE49-F238E27FC236}">
              <a16:creationId xmlns:a16="http://schemas.microsoft.com/office/drawing/2014/main" id="{8B49F465-6374-4982-A412-68A18781AC68}"/>
            </a:ext>
          </a:extLst>
        </cdr:cNvPr>
        <cdr:cNvSpPr txBox="1"/>
      </cdr:nvSpPr>
      <cdr:spPr>
        <a:xfrm xmlns:a="http://schemas.openxmlformats.org/drawingml/2006/main">
          <a:off x="120650" y="127000"/>
          <a:ext cx="1860550" cy="2667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solidFill>
                <a:sysClr val="windowText" lastClr="000000"/>
              </a:solidFill>
            </a:rPr>
            <a:t>index (January 2008 = 100)</a:t>
          </a:r>
        </a:p>
      </cdr:txBody>
    </cdr:sp>
  </cdr:relSizeAnchor>
</c:userShapes>
</file>

<file path=xl/drawings/drawing3.xml><?xml version="1.0" encoding="utf-8"?>
<xdr:wsDr xmlns:xdr="http://schemas.openxmlformats.org/drawingml/2006/spreadsheetDrawing" xmlns:a="http://schemas.openxmlformats.org/drawingml/2006/main">
  <xdr:twoCellAnchor>
    <xdr:from>
      <xdr:col>15</xdr:col>
      <xdr:colOff>533399</xdr:colOff>
      <xdr:row>10</xdr:row>
      <xdr:rowOff>171449</xdr:rowOff>
    </xdr:from>
    <xdr:to>
      <xdr:col>25</xdr:col>
      <xdr:colOff>123824</xdr:colOff>
      <xdr:row>29</xdr:row>
      <xdr:rowOff>104775</xdr:rowOff>
    </xdr:to>
    <xdr:graphicFrame macro="">
      <xdr:nvGraphicFramePr>
        <xdr:cNvPr id="2" name="Chart 1">
          <a:extLst>
            <a:ext uri="{FF2B5EF4-FFF2-40B4-BE49-F238E27FC236}">
              <a16:creationId xmlns:a16="http://schemas.microsoft.com/office/drawing/2014/main" id="{8D57BC17-D310-4185-85A8-6A2424A8C69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104775</xdr:rowOff>
    </xdr:from>
    <xdr:to>
      <xdr:col>10</xdr:col>
      <xdr:colOff>95250</xdr:colOff>
      <xdr:row>23</xdr:row>
      <xdr:rowOff>0</xdr:rowOff>
    </xdr:to>
    <xdr:graphicFrame macro="">
      <xdr:nvGraphicFramePr>
        <xdr:cNvPr id="5" name="Chart 4">
          <a:extLst>
            <a:ext uri="{FF2B5EF4-FFF2-40B4-BE49-F238E27FC236}">
              <a16:creationId xmlns:a16="http://schemas.microsoft.com/office/drawing/2014/main" id="{B43568FE-FB69-4E66-BCD3-F187466DAF3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cdr:x>
      <cdr:y>0.01314</cdr:y>
    </cdr:from>
    <cdr:to>
      <cdr:x>0.20968</cdr:x>
      <cdr:y>0.10775</cdr:y>
    </cdr:to>
    <cdr:sp macro="" textlink="">
      <cdr:nvSpPr>
        <cdr:cNvPr id="2" name="TextBox 1">
          <a:extLst xmlns:a="http://schemas.openxmlformats.org/drawingml/2006/main">
            <a:ext uri="{FF2B5EF4-FFF2-40B4-BE49-F238E27FC236}">
              <a16:creationId xmlns:a16="http://schemas.microsoft.com/office/drawing/2014/main" id="{F48E1400-720B-4651-A3AC-A3F7DCF89A64}"/>
            </a:ext>
          </a:extLst>
        </cdr:cNvPr>
        <cdr:cNvSpPr txBox="1"/>
      </cdr:nvSpPr>
      <cdr:spPr>
        <a:xfrm xmlns:a="http://schemas.openxmlformats.org/drawingml/2006/main">
          <a:off x="0" y="47625"/>
          <a:ext cx="1238250" cy="3429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1100"/>
            <a:t>billions of dollars</a:t>
          </a:r>
        </a:p>
      </cdr:txBody>
    </cdr:sp>
  </cdr:relSizeAnchor>
</c:userShapes>
</file>

<file path=xl/drawings/drawing6.xml><?xml version="1.0" encoding="utf-8"?>
<xdr:wsDr xmlns:xdr="http://schemas.openxmlformats.org/drawingml/2006/spreadsheetDrawing" xmlns:a="http://schemas.openxmlformats.org/drawingml/2006/main">
  <xdr:twoCellAnchor>
    <xdr:from>
      <xdr:col>13</xdr:col>
      <xdr:colOff>485774</xdr:colOff>
      <xdr:row>2</xdr:row>
      <xdr:rowOff>490536</xdr:rowOff>
    </xdr:from>
    <xdr:to>
      <xdr:col>23</xdr:col>
      <xdr:colOff>295275</xdr:colOff>
      <xdr:row>21</xdr:row>
      <xdr:rowOff>76199</xdr:rowOff>
    </xdr:to>
    <xdr:graphicFrame macro="">
      <xdr:nvGraphicFramePr>
        <xdr:cNvPr id="2" name="Chart 1">
          <a:extLst>
            <a:ext uri="{FF2B5EF4-FFF2-40B4-BE49-F238E27FC236}">
              <a16:creationId xmlns:a16="http://schemas.microsoft.com/office/drawing/2014/main" id="{6205C349-1559-4469-810B-99DEE32E1C8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14</xdr:col>
      <xdr:colOff>28575</xdr:colOff>
      <xdr:row>5</xdr:row>
      <xdr:rowOff>180975</xdr:rowOff>
    </xdr:from>
    <xdr:ext cx="1204753" cy="264560"/>
    <xdr:sp macro="" textlink="">
      <xdr:nvSpPr>
        <xdr:cNvPr id="3" name="TextBox 2">
          <a:extLst>
            <a:ext uri="{FF2B5EF4-FFF2-40B4-BE49-F238E27FC236}">
              <a16:creationId xmlns:a16="http://schemas.microsoft.com/office/drawing/2014/main" id="{25A221AB-AB2B-4CE1-8D02-EC953D40A799}"/>
            </a:ext>
          </a:extLst>
        </xdr:cNvPr>
        <xdr:cNvSpPr txBox="1"/>
      </xdr:nvSpPr>
      <xdr:spPr>
        <a:xfrm>
          <a:off x="10363200" y="1514475"/>
          <a:ext cx="120475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t>Millions of dollars</a:t>
          </a:r>
        </a:p>
      </xdr:txBody>
    </xdr:sp>
    <xdr:clientData/>
  </xdr:oneCellAnchor>
</xdr:wsDr>
</file>

<file path=xl/drawings/drawing7.xml><?xml version="1.0" encoding="utf-8"?>
<xdr:wsDr xmlns:xdr="http://schemas.openxmlformats.org/drawingml/2006/spreadsheetDrawing" xmlns:a="http://schemas.openxmlformats.org/drawingml/2006/main">
  <xdr:twoCellAnchor>
    <xdr:from>
      <xdr:col>0</xdr:col>
      <xdr:colOff>0</xdr:colOff>
      <xdr:row>2</xdr:row>
      <xdr:rowOff>0</xdr:rowOff>
    </xdr:from>
    <xdr:to>
      <xdr:col>10</xdr:col>
      <xdr:colOff>42863</xdr:colOff>
      <xdr:row>23</xdr:row>
      <xdr:rowOff>95249</xdr:rowOff>
    </xdr:to>
    <xdr:graphicFrame macro="">
      <xdr:nvGraphicFramePr>
        <xdr:cNvPr id="3" name="Chart 2">
          <a:extLst>
            <a:ext uri="{FF2B5EF4-FFF2-40B4-BE49-F238E27FC236}">
              <a16:creationId xmlns:a16="http://schemas.microsoft.com/office/drawing/2014/main" id="{62E9B07F-C7A8-4DAB-BD87-C372D601DE0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cdr:x>
      <cdr:y>0.02326</cdr:y>
    </cdr:from>
    <cdr:to>
      <cdr:x>0.39514</cdr:x>
      <cdr:y>0.10417</cdr:y>
    </cdr:to>
    <cdr:sp macro="" textlink="">
      <cdr:nvSpPr>
        <cdr:cNvPr id="2" name="TextBox 1">
          <a:extLst xmlns:a="http://schemas.openxmlformats.org/drawingml/2006/main">
            <a:ext uri="{FF2B5EF4-FFF2-40B4-BE49-F238E27FC236}">
              <a16:creationId xmlns:a16="http://schemas.microsoft.com/office/drawing/2014/main" id="{9817739C-D131-4527-A91D-57C196EA17A3}"/>
            </a:ext>
          </a:extLst>
        </cdr:cNvPr>
        <cdr:cNvSpPr txBox="1"/>
      </cdr:nvSpPr>
      <cdr:spPr>
        <a:xfrm xmlns:a="http://schemas.openxmlformats.org/drawingml/2006/main">
          <a:off x="0" y="92165"/>
          <a:ext cx="2425700" cy="320585"/>
        </a:xfrm>
        <a:prstGeom xmlns:a="http://schemas.openxmlformats.org/drawingml/2006/main" prst="rect">
          <a:avLst/>
        </a:prstGeom>
        <a:noFill xmlns:a="http://schemas.openxmlformats.org/drawingml/2006/main"/>
      </cdr:spPr>
      <cdr:txBody>
        <a:bodyPr xmlns:a="http://schemas.openxmlformats.org/drawingml/2006/main" vertOverflow="clip" wrap="none" rtlCol="0"/>
        <a:lstStyle xmlns:a="http://schemas.openxmlformats.org/drawingml/2006/main"/>
        <a:p xmlns:a="http://schemas.openxmlformats.org/drawingml/2006/main">
          <a:r>
            <a:rPr lang="en-US" sz="1100" strike="noStrike" baseline="0">
              <a:solidFill>
                <a:sysClr val="windowText" lastClr="000000"/>
              </a:solidFill>
            </a:rPr>
            <a:t>number of employees</a:t>
          </a:r>
        </a:p>
        <a:p xmlns:a="http://schemas.openxmlformats.org/drawingml/2006/main">
          <a:endParaRPr lang="en-US" sz="1100">
            <a:solidFill>
              <a:sysClr val="windowText" lastClr="000000"/>
            </a:solidFill>
          </a:endParaRPr>
        </a:p>
      </cdr:txBody>
    </cdr:sp>
  </cdr:relSizeAnchor>
</c:userShapes>
</file>

<file path=xl/drawings/drawing9.xml><?xml version="1.0" encoding="utf-8"?>
<xdr:wsDr xmlns:xdr="http://schemas.openxmlformats.org/drawingml/2006/spreadsheetDrawing" xmlns:a="http://schemas.openxmlformats.org/drawingml/2006/main">
  <xdr:twoCellAnchor>
    <xdr:from>
      <xdr:col>7</xdr:col>
      <xdr:colOff>423861</xdr:colOff>
      <xdr:row>3</xdr:row>
      <xdr:rowOff>0</xdr:rowOff>
    </xdr:from>
    <xdr:to>
      <xdr:col>17</xdr:col>
      <xdr:colOff>466724</xdr:colOff>
      <xdr:row>24</xdr:row>
      <xdr:rowOff>95249</xdr:rowOff>
    </xdr:to>
    <xdr:graphicFrame macro="">
      <xdr:nvGraphicFramePr>
        <xdr:cNvPr id="2" name="Chart 1">
          <a:extLst>
            <a:ext uri="{FF2B5EF4-FFF2-40B4-BE49-F238E27FC236}">
              <a16:creationId xmlns:a16="http://schemas.microsoft.com/office/drawing/2014/main" id="{8A0AD5BD-41F1-48B7-A5DA-98AE18D9F5A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rsonal/euijin_jung_piie_com/Documents/Gary%20Hufbauer/Steel%20Price/Data%20on%20stee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rterly index"/>
      <sheetName val="Sheet4"/>
      <sheetName val="AD"/>
      <sheetName val="Price index"/>
      <sheetName val="Earnings"/>
      <sheetName val="Sheet1"/>
      <sheetName val="Employment"/>
      <sheetName val="Production"/>
      <sheetName val="Sheet3"/>
      <sheetName val="Average weekly wage"/>
      <sheetName val="Sheet6"/>
      <sheetName val="Sheet2"/>
      <sheetName val="Sheet5"/>
      <sheetName val="annual data"/>
      <sheetName val="Employ reg"/>
    </sheetNames>
    <sheetDataSet>
      <sheetData sheetId="0"/>
      <sheetData sheetId="1"/>
      <sheetData sheetId="2"/>
      <sheetData sheetId="3">
        <row r="3">
          <cell r="B3" t="str">
            <v>US Producer price Index</v>
          </cell>
        </row>
        <row r="4">
          <cell r="A4">
            <v>39448</v>
          </cell>
          <cell r="B4">
            <v>100</v>
          </cell>
          <cell r="C4">
            <v>100</v>
          </cell>
        </row>
        <row r="5">
          <cell r="A5">
            <v>39479</v>
          </cell>
          <cell r="B5">
            <v>100.93457943925233</v>
          </cell>
          <cell r="C5">
            <v>105.28511821974965</v>
          </cell>
        </row>
        <row r="6">
          <cell r="A6">
            <v>39508</v>
          </cell>
          <cell r="B6">
            <v>106.23052959501558</v>
          </cell>
          <cell r="C6">
            <v>112.51738525730181</v>
          </cell>
        </row>
        <row r="7">
          <cell r="A7">
            <v>39539</v>
          </cell>
          <cell r="B7">
            <v>113.76947040498443</v>
          </cell>
          <cell r="C7">
            <v>124.75660639777469</v>
          </cell>
        </row>
        <row r="8">
          <cell r="A8">
            <v>39569</v>
          </cell>
          <cell r="B8">
            <v>124.54828660436139</v>
          </cell>
          <cell r="C8">
            <v>134.28372739916549</v>
          </cell>
        </row>
        <row r="9">
          <cell r="A9">
            <v>39600</v>
          </cell>
          <cell r="B9">
            <v>132.64797507788165</v>
          </cell>
          <cell r="C9">
            <v>149.09596662030597</v>
          </cell>
        </row>
        <row r="10">
          <cell r="A10">
            <v>39630</v>
          </cell>
          <cell r="B10">
            <v>135.51401869158883</v>
          </cell>
          <cell r="C10">
            <v>151.04311543810846</v>
          </cell>
        </row>
        <row r="11">
          <cell r="A11">
            <v>39661</v>
          </cell>
          <cell r="B11">
            <v>138.69158878504678</v>
          </cell>
          <cell r="C11">
            <v>149.65229485396381</v>
          </cell>
        </row>
        <row r="12">
          <cell r="A12">
            <v>39692</v>
          </cell>
          <cell r="B12">
            <v>135.01557632398757</v>
          </cell>
          <cell r="C12">
            <v>153.19888734353265</v>
          </cell>
        </row>
        <row r="13">
          <cell r="A13">
            <v>39722</v>
          </cell>
          <cell r="B13">
            <v>121.61993769470408</v>
          </cell>
          <cell r="C13">
            <v>139.77746870653681</v>
          </cell>
        </row>
        <row r="14">
          <cell r="A14">
            <v>39753</v>
          </cell>
          <cell r="B14">
            <v>111.588785046729</v>
          </cell>
          <cell r="C14">
            <v>128.51182197496519</v>
          </cell>
        </row>
        <row r="15">
          <cell r="A15">
            <v>39783</v>
          </cell>
          <cell r="B15">
            <v>97.507788161993801</v>
          </cell>
          <cell r="C15">
            <v>106.46731571627255</v>
          </cell>
        </row>
        <row r="16">
          <cell r="A16">
            <v>39814</v>
          </cell>
          <cell r="B16">
            <v>92.772585669781961</v>
          </cell>
          <cell r="C16">
            <v>101.25173852573013</v>
          </cell>
        </row>
        <row r="17">
          <cell r="A17">
            <v>39845</v>
          </cell>
          <cell r="B17">
            <v>88.722741433021838</v>
          </cell>
          <cell r="C17">
            <v>97.218358831710674</v>
          </cell>
        </row>
        <row r="18">
          <cell r="A18">
            <v>39873</v>
          </cell>
          <cell r="B18">
            <v>86.479750778816239</v>
          </cell>
          <cell r="C18">
            <v>87.969401947148782</v>
          </cell>
        </row>
        <row r="19">
          <cell r="A19">
            <v>39904</v>
          </cell>
          <cell r="B19">
            <v>80.560747663551439</v>
          </cell>
          <cell r="C19">
            <v>84.144645340751012</v>
          </cell>
        </row>
        <row r="20">
          <cell r="A20">
            <v>39934</v>
          </cell>
          <cell r="B20">
            <v>78.56697819314644</v>
          </cell>
          <cell r="C20">
            <v>79.068150208623052</v>
          </cell>
        </row>
        <row r="21">
          <cell r="A21">
            <v>39965</v>
          </cell>
          <cell r="B21">
            <v>79.501557632398772</v>
          </cell>
          <cell r="C21">
            <v>79.276773296244741</v>
          </cell>
        </row>
        <row r="22">
          <cell r="A22">
            <v>39995</v>
          </cell>
          <cell r="B22">
            <v>81.55763239875391</v>
          </cell>
          <cell r="C22">
            <v>80.528511821974931</v>
          </cell>
        </row>
        <row r="23">
          <cell r="A23">
            <v>40026</v>
          </cell>
          <cell r="B23">
            <v>84.922118380062315</v>
          </cell>
          <cell r="C23">
            <v>82.614742698191904</v>
          </cell>
        </row>
        <row r="24">
          <cell r="A24">
            <v>40057</v>
          </cell>
          <cell r="B24">
            <v>88.286604361370721</v>
          </cell>
          <cell r="C24">
            <v>87.760778859527093</v>
          </cell>
        </row>
        <row r="25">
          <cell r="A25">
            <v>40087</v>
          </cell>
          <cell r="B25">
            <v>91.900311526479769</v>
          </cell>
          <cell r="C25">
            <v>88.664812239221106</v>
          </cell>
        </row>
        <row r="26">
          <cell r="A26">
            <v>40118</v>
          </cell>
          <cell r="B26">
            <v>89.595015576324016</v>
          </cell>
          <cell r="C26">
            <v>90.403337969401903</v>
          </cell>
        </row>
        <row r="27">
          <cell r="A27">
            <v>40148</v>
          </cell>
          <cell r="B27">
            <v>89.65732087227417</v>
          </cell>
          <cell r="C27">
            <v>90.681502086230836</v>
          </cell>
        </row>
        <row r="28">
          <cell r="A28">
            <v>40179</v>
          </cell>
          <cell r="B28">
            <v>92.336448598130858</v>
          </cell>
          <cell r="C28">
            <v>91.933240611961011</v>
          </cell>
        </row>
        <row r="29">
          <cell r="A29">
            <v>40210</v>
          </cell>
          <cell r="B29">
            <v>95.700934579439277</v>
          </cell>
          <cell r="C29">
            <v>95.897079276773269</v>
          </cell>
        </row>
        <row r="30">
          <cell r="A30">
            <v>40238</v>
          </cell>
          <cell r="B30">
            <v>98.94080996884739</v>
          </cell>
          <cell r="C30">
            <v>101.87760778859524</v>
          </cell>
        </row>
        <row r="31">
          <cell r="A31">
            <v>40269</v>
          </cell>
          <cell r="B31">
            <v>103.98753894081</v>
          </cell>
          <cell r="C31">
            <v>107.99721835883169</v>
          </cell>
        </row>
        <row r="32">
          <cell r="A32">
            <v>40299</v>
          </cell>
          <cell r="B32">
            <v>108.2242990654206</v>
          </cell>
          <cell r="C32">
            <v>110.63977746870651</v>
          </cell>
        </row>
        <row r="33">
          <cell r="A33">
            <v>40330</v>
          </cell>
          <cell r="B33">
            <v>109.84423676012466</v>
          </cell>
          <cell r="C33">
            <v>112.37830319888732</v>
          </cell>
        </row>
        <row r="34">
          <cell r="A34">
            <v>40360</v>
          </cell>
          <cell r="B34">
            <v>104.73520249221187</v>
          </cell>
          <cell r="C34">
            <v>109.73574408901251</v>
          </cell>
        </row>
        <row r="35">
          <cell r="A35">
            <v>40391</v>
          </cell>
          <cell r="B35">
            <v>100.93457943925236</v>
          </cell>
          <cell r="C35">
            <v>106.46731571627258</v>
          </cell>
        </row>
        <row r="36">
          <cell r="A36">
            <v>40422</v>
          </cell>
          <cell r="B36">
            <v>100.99688473520251</v>
          </cell>
          <cell r="C36">
            <v>106.5368567454798</v>
          </cell>
        </row>
        <row r="37">
          <cell r="A37">
            <v>40452</v>
          </cell>
          <cell r="B37">
            <v>101.93146417445485</v>
          </cell>
          <cell r="C37">
            <v>105.84144645340747</v>
          </cell>
        </row>
        <row r="38">
          <cell r="A38">
            <v>40483</v>
          </cell>
          <cell r="B38">
            <v>101.68224299065422</v>
          </cell>
          <cell r="C38">
            <v>107.51043115438104</v>
          </cell>
        </row>
        <row r="39">
          <cell r="A39">
            <v>40513</v>
          </cell>
          <cell r="B39">
            <v>102.36760124610593</v>
          </cell>
          <cell r="C39">
            <v>107.30180806675936</v>
          </cell>
        </row>
        <row r="40">
          <cell r="A40">
            <v>40544</v>
          </cell>
          <cell r="B40">
            <v>105.48286604361373</v>
          </cell>
          <cell r="C40">
            <v>111.68289290681498</v>
          </cell>
        </row>
        <row r="41">
          <cell r="A41">
            <v>40575</v>
          </cell>
          <cell r="B41">
            <v>112.08722741433024</v>
          </cell>
          <cell r="C41">
            <v>114.88178025034766</v>
          </cell>
        </row>
        <row r="42">
          <cell r="A42">
            <v>40603</v>
          </cell>
          <cell r="B42">
            <v>114.82866043613711</v>
          </cell>
          <cell r="C42">
            <v>121.83588317107089</v>
          </cell>
        </row>
        <row r="43">
          <cell r="A43">
            <v>40634</v>
          </cell>
          <cell r="B43">
            <v>117.00934579439257</v>
          </cell>
          <cell r="C43">
            <v>123.7830319888734</v>
          </cell>
        </row>
        <row r="44">
          <cell r="A44">
            <v>40664</v>
          </cell>
          <cell r="B44">
            <v>117.00934579439257</v>
          </cell>
          <cell r="C44">
            <v>124.89568845618912</v>
          </cell>
        </row>
        <row r="45">
          <cell r="A45">
            <v>40695</v>
          </cell>
          <cell r="B45">
            <v>115.70093457943929</v>
          </cell>
          <cell r="C45">
            <v>123.99165507649511</v>
          </cell>
        </row>
        <row r="46">
          <cell r="A46">
            <v>40725</v>
          </cell>
          <cell r="B46">
            <v>115.95015576323992</v>
          </cell>
          <cell r="C46">
            <v>123.99165507649512</v>
          </cell>
        </row>
        <row r="47">
          <cell r="A47">
            <v>40756</v>
          </cell>
          <cell r="B47">
            <v>116.07476635514026</v>
          </cell>
          <cell r="C47">
            <v>123.22670375521555</v>
          </cell>
        </row>
        <row r="48">
          <cell r="A48">
            <v>40787</v>
          </cell>
          <cell r="B48">
            <v>115.95015576323992</v>
          </cell>
          <cell r="C48">
            <v>123.36578581363003</v>
          </cell>
        </row>
        <row r="49">
          <cell r="A49">
            <v>40817</v>
          </cell>
          <cell r="B49">
            <v>114.89096573208728</v>
          </cell>
          <cell r="C49">
            <v>120.65368567454797</v>
          </cell>
        </row>
        <row r="50">
          <cell r="A50">
            <v>40848</v>
          </cell>
          <cell r="B50">
            <v>114.1433021806854</v>
          </cell>
          <cell r="C50">
            <v>117.80250347705146</v>
          </cell>
        </row>
        <row r="51">
          <cell r="A51">
            <v>40878</v>
          </cell>
          <cell r="B51">
            <v>113.8940809968848</v>
          </cell>
          <cell r="C51">
            <v>116.89847009735743</v>
          </cell>
        </row>
        <row r="52">
          <cell r="A52">
            <v>40909</v>
          </cell>
          <cell r="B52">
            <v>114.0186915887851</v>
          </cell>
          <cell r="C52">
            <v>116.41168289290681</v>
          </cell>
        </row>
        <row r="53">
          <cell r="A53">
            <v>40940</v>
          </cell>
          <cell r="B53">
            <v>115.14018691588791</v>
          </cell>
          <cell r="C53">
            <v>115.64673157162726</v>
          </cell>
        </row>
        <row r="54">
          <cell r="A54">
            <v>40969</v>
          </cell>
          <cell r="B54">
            <v>114.01869158878509</v>
          </cell>
          <cell r="C54">
            <v>115.36856745479831</v>
          </cell>
        </row>
        <row r="55">
          <cell r="A55">
            <v>41000</v>
          </cell>
          <cell r="B55">
            <v>114.01869158878509</v>
          </cell>
          <cell r="C55">
            <v>115.71627260083447</v>
          </cell>
        </row>
        <row r="56">
          <cell r="A56">
            <v>41030</v>
          </cell>
          <cell r="B56">
            <v>113.33333333333337</v>
          </cell>
          <cell r="C56">
            <v>116.68984700973573</v>
          </cell>
        </row>
        <row r="57">
          <cell r="A57">
            <v>41061</v>
          </cell>
          <cell r="B57">
            <v>110.34267912772589</v>
          </cell>
          <cell r="C57">
            <v>114.67315716272599</v>
          </cell>
        </row>
        <row r="58">
          <cell r="A58">
            <v>41091</v>
          </cell>
          <cell r="B58">
            <v>108.03738317757012</v>
          </cell>
          <cell r="C58">
            <v>112.37830319888731</v>
          </cell>
        </row>
        <row r="59">
          <cell r="A59">
            <v>41122</v>
          </cell>
          <cell r="B59">
            <v>104.98442367601248</v>
          </cell>
          <cell r="C59">
            <v>109.45757997218357</v>
          </cell>
        </row>
        <row r="60">
          <cell r="A60">
            <v>41153</v>
          </cell>
          <cell r="B60">
            <v>106.66666666666669</v>
          </cell>
          <cell r="C60">
            <v>107.09318497913766</v>
          </cell>
        </row>
        <row r="61">
          <cell r="A61">
            <v>41183</v>
          </cell>
          <cell r="B61">
            <v>104.23676012461064</v>
          </cell>
          <cell r="C61">
            <v>103.61613351877605</v>
          </cell>
        </row>
        <row r="62">
          <cell r="A62">
            <v>41214</v>
          </cell>
          <cell r="B62">
            <v>103.05295950155767</v>
          </cell>
          <cell r="C62">
            <v>103.54659248956882</v>
          </cell>
        </row>
        <row r="63">
          <cell r="A63">
            <v>41244</v>
          </cell>
          <cell r="B63">
            <v>103.98753894081001</v>
          </cell>
          <cell r="C63">
            <v>101.32127955493738</v>
          </cell>
        </row>
        <row r="64">
          <cell r="A64">
            <v>41275</v>
          </cell>
          <cell r="B64">
            <v>103.98753894081</v>
          </cell>
          <cell r="C64">
            <v>100.90403337969398</v>
          </cell>
        </row>
        <row r="65">
          <cell r="A65">
            <v>41306</v>
          </cell>
          <cell r="B65">
            <v>103.17757009345797</v>
          </cell>
          <cell r="C65">
            <v>102.08623087621694</v>
          </cell>
        </row>
        <row r="66">
          <cell r="A66">
            <v>41334</v>
          </cell>
          <cell r="B66">
            <v>102.7414330218069</v>
          </cell>
          <cell r="C66">
            <v>102.57301808066757</v>
          </cell>
        </row>
        <row r="67">
          <cell r="A67">
            <v>41365</v>
          </cell>
          <cell r="B67">
            <v>103.17757009345797</v>
          </cell>
          <cell r="C67">
            <v>102.43393602225311</v>
          </cell>
        </row>
        <row r="68">
          <cell r="A68">
            <v>41395</v>
          </cell>
          <cell r="B68">
            <v>101.55763239875392</v>
          </cell>
          <cell r="C68">
            <v>101.66898470097354</v>
          </cell>
        </row>
        <row r="69">
          <cell r="A69">
            <v>41426</v>
          </cell>
          <cell r="B69">
            <v>101.68224299065423</v>
          </cell>
          <cell r="C69">
            <v>101.66898470097354</v>
          </cell>
        </row>
        <row r="70">
          <cell r="A70">
            <v>41456</v>
          </cell>
          <cell r="B70">
            <v>101.99376947040501</v>
          </cell>
          <cell r="C70">
            <v>101.18219749652292</v>
          </cell>
        </row>
        <row r="71">
          <cell r="A71">
            <v>41487</v>
          </cell>
          <cell r="B71">
            <v>101.80685358255455</v>
          </cell>
          <cell r="C71">
            <v>101.39082058414462</v>
          </cell>
        </row>
        <row r="72">
          <cell r="A72">
            <v>41518</v>
          </cell>
          <cell r="B72">
            <v>101.24610591900314</v>
          </cell>
          <cell r="C72">
            <v>100.20862308762166</v>
          </cell>
        </row>
        <row r="73">
          <cell r="A73">
            <v>41548</v>
          </cell>
          <cell r="B73">
            <v>102.61682242990658</v>
          </cell>
          <cell r="C73">
            <v>101.04311543810846</v>
          </cell>
        </row>
        <row r="74">
          <cell r="A74">
            <v>41579</v>
          </cell>
          <cell r="B74">
            <v>103.92523364485986</v>
          </cell>
          <cell r="C74">
            <v>101.46036161335185</v>
          </cell>
        </row>
        <row r="75">
          <cell r="A75">
            <v>41609</v>
          </cell>
          <cell r="B75">
            <v>104.54828660436142</v>
          </cell>
          <cell r="C75">
            <v>102.99026425591094</v>
          </cell>
        </row>
        <row r="76">
          <cell r="A76">
            <v>41640</v>
          </cell>
          <cell r="B76">
            <v>105.35825545171343</v>
          </cell>
          <cell r="C76">
            <v>102.78164116828926</v>
          </cell>
        </row>
        <row r="77">
          <cell r="A77">
            <v>41671</v>
          </cell>
          <cell r="B77">
            <v>105.79439252336454</v>
          </cell>
          <cell r="C77">
            <v>103.47705146036158</v>
          </cell>
        </row>
        <row r="78">
          <cell r="A78">
            <v>41699</v>
          </cell>
          <cell r="B78">
            <v>104.8598130841122</v>
          </cell>
          <cell r="C78">
            <v>104.45062586926282</v>
          </cell>
        </row>
        <row r="79">
          <cell r="A79">
            <v>41730</v>
          </cell>
          <cell r="B79">
            <v>105.79439252336454</v>
          </cell>
          <cell r="C79">
            <v>103.40751043115434</v>
          </cell>
        </row>
        <row r="80">
          <cell r="A80">
            <v>41760</v>
          </cell>
          <cell r="B80">
            <v>106.47975077881624</v>
          </cell>
          <cell r="C80">
            <v>103.89429763560497</v>
          </cell>
        </row>
        <row r="81">
          <cell r="A81">
            <v>41791</v>
          </cell>
          <cell r="B81">
            <v>106.72897196261688</v>
          </cell>
          <cell r="C81">
            <v>103.9638386648122</v>
          </cell>
        </row>
        <row r="82">
          <cell r="A82">
            <v>41821</v>
          </cell>
          <cell r="B82">
            <v>107.22741433021812</v>
          </cell>
          <cell r="C82">
            <v>104.52016689847007</v>
          </cell>
        </row>
        <row r="83">
          <cell r="A83">
            <v>41852</v>
          </cell>
          <cell r="B83">
            <v>107.53894080996889</v>
          </cell>
          <cell r="C83">
            <v>104.24200278164113</v>
          </cell>
        </row>
        <row r="84">
          <cell r="A84">
            <v>41883</v>
          </cell>
          <cell r="B84">
            <v>107.6635514018692</v>
          </cell>
          <cell r="C84">
            <v>104.31154381084836</v>
          </cell>
        </row>
        <row r="85">
          <cell r="A85">
            <v>41913</v>
          </cell>
          <cell r="B85">
            <v>107.16510903426796</v>
          </cell>
          <cell r="C85">
            <v>104.31154381084836</v>
          </cell>
        </row>
        <row r="86">
          <cell r="A86">
            <v>41944</v>
          </cell>
          <cell r="B86">
            <v>106.35514018691593</v>
          </cell>
          <cell r="C86">
            <v>103.33796940194711</v>
          </cell>
        </row>
        <row r="87">
          <cell r="A87">
            <v>41974</v>
          </cell>
          <cell r="B87">
            <v>105.04672897196268</v>
          </cell>
          <cell r="C87">
            <v>101.73852573018078</v>
          </cell>
        </row>
        <row r="88">
          <cell r="A88">
            <v>42005</v>
          </cell>
          <cell r="B88">
            <v>103.42679127725863</v>
          </cell>
          <cell r="C88">
            <v>99.582753824756566</v>
          </cell>
        </row>
        <row r="89">
          <cell r="A89">
            <v>42036</v>
          </cell>
          <cell r="B89">
            <v>100.43613707165115</v>
          </cell>
          <cell r="C89">
            <v>96.314325452016661</v>
          </cell>
        </row>
        <row r="90">
          <cell r="A90">
            <v>42064</v>
          </cell>
          <cell r="B90">
            <v>98.255451713395701</v>
          </cell>
          <cell r="C90">
            <v>93.324061196105674</v>
          </cell>
        </row>
        <row r="91">
          <cell r="A91">
            <v>42095</v>
          </cell>
          <cell r="B91">
            <v>95.077881619937756</v>
          </cell>
          <cell r="C91">
            <v>89.012517385257283</v>
          </cell>
        </row>
        <row r="92">
          <cell r="A92">
            <v>42125</v>
          </cell>
          <cell r="B92">
            <v>93.021806853582618</v>
          </cell>
          <cell r="C92">
            <v>87.204450625869242</v>
          </cell>
        </row>
        <row r="93">
          <cell r="A93">
            <v>42156</v>
          </cell>
          <cell r="B93">
            <v>92.772585669782003</v>
          </cell>
          <cell r="C93">
            <v>86.091794158553512</v>
          </cell>
        </row>
        <row r="94">
          <cell r="A94">
            <v>42186</v>
          </cell>
          <cell r="B94">
            <v>92.3364485981309</v>
          </cell>
          <cell r="C94">
            <v>84.561891515994404</v>
          </cell>
        </row>
        <row r="95">
          <cell r="A95">
            <v>42217</v>
          </cell>
          <cell r="B95">
            <v>91.464174454828736</v>
          </cell>
          <cell r="C95">
            <v>83.936022253129323</v>
          </cell>
        </row>
        <row r="96">
          <cell r="A96">
            <v>42248</v>
          </cell>
          <cell r="B96">
            <v>90.093457943925301</v>
          </cell>
          <cell r="C96">
            <v>82.614742698191904</v>
          </cell>
        </row>
        <row r="97">
          <cell r="A97">
            <v>42278</v>
          </cell>
          <cell r="B97">
            <v>88.037383177570163</v>
          </cell>
          <cell r="C97">
            <v>80.319888734353242</v>
          </cell>
        </row>
        <row r="98">
          <cell r="A98">
            <v>42309</v>
          </cell>
          <cell r="B98">
            <v>84.797507788162051</v>
          </cell>
          <cell r="C98">
            <v>77.607788595271174</v>
          </cell>
        </row>
        <row r="99">
          <cell r="A99">
            <v>42339</v>
          </cell>
          <cell r="B99">
            <v>82.492211838006284</v>
          </cell>
          <cell r="C99">
            <v>76.07788595271208</v>
          </cell>
        </row>
        <row r="100">
          <cell r="A100">
            <v>42370</v>
          </cell>
          <cell r="B100">
            <v>81.183800623053017</v>
          </cell>
          <cell r="C100">
            <v>72.739916550764917</v>
          </cell>
        </row>
        <row r="101">
          <cell r="A101">
            <v>42401</v>
          </cell>
          <cell r="B101">
            <v>80.498442367601299</v>
          </cell>
          <cell r="C101">
            <v>72.114047287899837</v>
          </cell>
        </row>
        <row r="102">
          <cell r="A102">
            <v>42430</v>
          </cell>
          <cell r="B102">
            <v>80.560747663551467</v>
          </cell>
          <cell r="C102">
            <v>72.25312934631431</v>
          </cell>
        </row>
        <row r="103">
          <cell r="A103">
            <v>42461</v>
          </cell>
          <cell r="B103">
            <v>82.866043613707234</v>
          </cell>
          <cell r="C103">
            <v>74.339360222531269</v>
          </cell>
        </row>
        <row r="104">
          <cell r="A104">
            <v>42491</v>
          </cell>
          <cell r="B104">
            <v>86.043613707165179</v>
          </cell>
          <cell r="C104">
            <v>77.677329624478418</v>
          </cell>
        </row>
        <row r="105">
          <cell r="A105">
            <v>42522</v>
          </cell>
          <cell r="B105">
            <v>88.037383177570177</v>
          </cell>
          <cell r="C105">
            <v>80.319888734353242</v>
          </cell>
        </row>
        <row r="106">
          <cell r="A106">
            <v>42552</v>
          </cell>
          <cell r="B106">
            <v>89.781931464174534</v>
          </cell>
          <cell r="C106">
            <v>82.475660639777445</v>
          </cell>
        </row>
        <row r="107">
          <cell r="A107">
            <v>42583</v>
          </cell>
          <cell r="B107">
            <v>91.588785046729058</v>
          </cell>
          <cell r="C107">
            <v>83.240611961056999</v>
          </cell>
        </row>
        <row r="108">
          <cell r="A108">
            <v>42614</v>
          </cell>
          <cell r="B108">
            <v>90.591900311526572</v>
          </cell>
          <cell r="C108">
            <v>81.502086230876188</v>
          </cell>
        </row>
        <row r="109">
          <cell r="A109">
            <v>42644</v>
          </cell>
          <cell r="B109">
            <v>89.470404984423766</v>
          </cell>
          <cell r="C109">
            <v>80.66759388038939</v>
          </cell>
        </row>
        <row r="110">
          <cell r="A110">
            <v>42675</v>
          </cell>
          <cell r="B110">
            <v>89.158878504672984</v>
          </cell>
          <cell r="C110">
            <v>80.389429763560457</v>
          </cell>
        </row>
        <row r="111">
          <cell r="A111">
            <v>42705</v>
          </cell>
          <cell r="B111">
            <v>90.28037383177579</v>
          </cell>
          <cell r="C111">
            <v>83.031988873435282</v>
          </cell>
        </row>
        <row r="112">
          <cell r="A112">
            <v>42736</v>
          </cell>
          <cell r="B112">
            <v>92.647975077881696</v>
          </cell>
          <cell r="C112">
            <v>87.343532684283673</v>
          </cell>
        </row>
        <row r="113">
          <cell r="A113">
            <v>42767</v>
          </cell>
          <cell r="B113">
            <v>94.953271028037463</v>
          </cell>
          <cell r="C113">
            <v>90.194714881780186</v>
          </cell>
        </row>
        <row r="114">
          <cell r="A114">
            <v>42795</v>
          </cell>
          <cell r="B114">
            <v>96.510903426791359</v>
          </cell>
          <cell r="C114">
            <v>92.420027816411633</v>
          </cell>
        </row>
        <row r="115">
          <cell r="A115">
            <v>42826</v>
          </cell>
          <cell r="B115">
            <v>97.196261682243076</v>
          </cell>
          <cell r="C115">
            <v>93.602225312934564</v>
          </cell>
        </row>
        <row r="116">
          <cell r="A116">
            <v>42856</v>
          </cell>
          <cell r="B116">
            <v>98.940809968847446</v>
          </cell>
          <cell r="C116">
            <v>94.158553546592429</v>
          </cell>
        </row>
        <row r="117">
          <cell r="A117">
            <v>42887</v>
          </cell>
          <cell r="B117">
            <v>99.56386292834901</v>
          </cell>
          <cell r="C117">
            <v>93.810848400556267</v>
          </cell>
        </row>
        <row r="118">
          <cell r="A118">
            <v>42917</v>
          </cell>
          <cell r="B118">
            <v>101.74454828660446</v>
          </cell>
          <cell r="C118">
            <v>93.741307371349038</v>
          </cell>
        </row>
        <row r="119">
          <cell r="A119">
            <v>42948</v>
          </cell>
          <cell r="B119">
            <v>97.943925233644933</v>
          </cell>
          <cell r="C119">
            <v>93.532684283727335</v>
          </cell>
        </row>
        <row r="120">
          <cell r="A120">
            <v>42979</v>
          </cell>
          <cell r="B120">
            <v>99.314641744548368</v>
          </cell>
          <cell r="C120">
            <v>95.271210013908146</v>
          </cell>
        </row>
        <row r="121">
          <cell r="A121">
            <v>43009</v>
          </cell>
          <cell r="B121">
            <v>98.380062305296022</v>
          </cell>
          <cell r="C121">
            <v>97.635605006954037</v>
          </cell>
        </row>
        <row r="122">
          <cell r="A122">
            <v>43040</v>
          </cell>
          <cell r="B122">
            <v>97.196261682243062</v>
          </cell>
          <cell r="C122">
            <v>97.844228094575726</v>
          </cell>
        </row>
        <row r="123">
          <cell r="A123">
            <v>43070</v>
          </cell>
          <cell r="B123">
            <v>97.694704049844304</v>
          </cell>
          <cell r="C123">
            <v>96.73157162726001</v>
          </cell>
        </row>
        <row r="124">
          <cell r="A124">
            <v>43101</v>
          </cell>
          <cell r="B124">
            <v>98.317757009345868</v>
          </cell>
          <cell r="C124">
            <v>98.539638386648036</v>
          </cell>
        </row>
        <row r="125">
          <cell r="A125">
            <v>43132</v>
          </cell>
          <cell r="B125">
            <v>101.37071651090349</v>
          </cell>
          <cell r="C125">
            <v>100.8344923504867</v>
          </cell>
        </row>
        <row r="126">
          <cell r="A126">
            <v>43160</v>
          </cell>
          <cell r="B126">
            <v>103.23987538940816</v>
          </cell>
          <cell r="C126">
            <v>103.68567454798321</v>
          </cell>
        </row>
        <row r="127">
          <cell r="A127">
            <v>43191</v>
          </cell>
          <cell r="B127">
            <v>105.66978193146423</v>
          </cell>
          <cell r="C127">
            <v>106.81502086230866</v>
          </cell>
        </row>
        <row r="128">
          <cell r="A128">
            <v>43221</v>
          </cell>
          <cell r="B128">
            <v>109.71962616822435</v>
          </cell>
          <cell r="C128">
            <v>108.76216968011117</v>
          </cell>
        </row>
        <row r="129">
          <cell r="A129">
            <v>43252</v>
          </cell>
          <cell r="B129">
            <v>112.02492211838013</v>
          </cell>
          <cell r="C129">
            <v>108.27538247566054</v>
          </cell>
        </row>
        <row r="130">
          <cell r="A130">
            <v>43282</v>
          </cell>
          <cell r="B130">
            <v>114.20560747663558</v>
          </cell>
          <cell r="C130">
            <v>108.8317107093184</v>
          </cell>
        </row>
        <row r="131">
          <cell r="A131">
            <v>43313</v>
          </cell>
          <cell r="B131">
            <v>117.32087227414338</v>
          </cell>
          <cell r="C131">
            <v>108.34492350486779</v>
          </cell>
        </row>
        <row r="132">
          <cell r="A132">
            <v>43344</v>
          </cell>
          <cell r="B132">
            <v>117.38317757009354</v>
          </cell>
          <cell r="C132">
            <v>108.55354659248948</v>
          </cell>
        </row>
        <row r="133">
          <cell r="A133">
            <v>43374</v>
          </cell>
          <cell r="B133">
            <v>116.94704049844243</v>
          </cell>
          <cell r="C133">
            <v>108.34492350486781</v>
          </cell>
        </row>
      </sheetData>
      <sheetData sheetId="4">
        <row r="4">
          <cell r="B4" t="str">
            <v>1Q2008</v>
          </cell>
        </row>
      </sheetData>
      <sheetData sheetId="5"/>
      <sheetData sheetId="6">
        <row r="3">
          <cell r="D3" t="str">
            <v>All Employees in Private NAICS 3311 Iron and steel mills and ferroalloy mfg</v>
          </cell>
          <cell r="E3" t="str">
            <v xml:space="preserve">All Employees in Private NAICS 3312 Steel product mfg. from purchased steel </v>
          </cell>
          <cell r="F3" t="str">
            <v>Total employment in steel industry</v>
          </cell>
        </row>
        <row r="88">
          <cell r="C88">
            <v>39448</v>
          </cell>
          <cell r="D88">
            <v>99653</v>
          </cell>
          <cell r="E88">
            <v>61819</v>
          </cell>
          <cell r="F88">
            <v>161472</v>
          </cell>
        </row>
        <row r="89">
          <cell r="C89">
            <v>39479</v>
          </cell>
          <cell r="D89">
            <v>99898</v>
          </cell>
          <cell r="E89">
            <v>61892</v>
          </cell>
          <cell r="F89">
            <v>161790</v>
          </cell>
        </row>
        <row r="90">
          <cell r="C90">
            <v>39508</v>
          </cell>
          <cell r="D90">
            <v>99985</v>
          </cell>
          <cell r="E90">
            <v>62006</v>
          </cell>
          <cell r="F90">
            <v>161991</v>
          </cell>
        </row>
        <row r="91">
          <cell r="C91">
            <v>39539</v>
          </cell>
          <cell r="D91">
            <v>99856</v>
          </cell>
          <cell r="E91">
            <v>61464</v>
          </cell>
          <cell r="F91">
            <v>161320</v>
          </cell>
        </row>
        <row r="92">
          <cell r="C92">
            <v>39569</v>
          </cell>
          <cell r="D92">
            <v>100478</v>
          </cell>
          <cell r="E92">
            <v>61528</v>
          </cell>
          <cell r="F92">
            <v>162006</v>
          </cell>
        </row>
        <row r="93">
          <cell r="C93">
            <v>39600</v>
          </cell>
          <cell r="D93">
            <v>101259</v>
          </cell>
          <cell r="E93">
            <v>61679</v>
          </cell>
          <cell r="F93">
            <v>162938</v>
          </cell>
        </row>
        <row r="94">
          <cell r="C94">
            <v>39630</v>
          </cell>
          <cell r="D94">
            <v>101864</v>
          </cell>
          <cell r="E94">
            <v>61443</v>
          </cell>
          <cell r="F94">
            <v>163307</v>
          </cell>
        </row>
        <row r="95">
          <cell r="C95">
            <v>39661</v>
          </cell>
          <cell r="D95">
            <v>102401</v>
          </cell>
          <cell r="E95">
            <v>61196</v>
          </cell>
          <cell r="F95">
            <v>163597</v>
          </cell>
        </row>
        <row r="96">
          <cell r="C96">
            <v>39692</v>
          </cell>
          <cell r="D96">
            <v>102471</v>
          </cell>
          <cell r="E96">
            <v>61142</v>
          </cell>
          <cell r="F96">
            <v>163613</v>
          </cell>
        </row>
        <row r="97">
          <cell r="C97">
            <v>39722</v>
          </cell>
          <cell r="D97">
            <v>101793</v>
          </cell>
          <cell r="E97">
            <v>60192</v>
          </cell>
          <cell r="F97">
            <v>161985</v>
          </cell>
        </row>
        <row r="98">
          <cell r="C98">
            <v>39753</v>
          </cell>
          <cell r="D98">
            <v>101374</v>
          </cell>
          <cell r="E98">
            <v>59129</v>
          </cell>
          <cell r="F98">
            <v>160503</v>
          </cell>
        </row>
        <row r="99">
          <cell r="C99">
            <v>39783</v>
          </cell>
          <cell r="D99">
            <v>99693</v>
          </cell>
          <cell r="E99">
            <v>58144</v>
          </cell>
          <cell r="F99">
            <v>157837</v>
          </cell>
        </row>
        <row r="100">
          <cell r="C100">
            <v>39814</v>
          </cell>
          <cell r="D100">
            <v>94904</v>
          </cell>
          <cell r="E100">
            <v>56016</v>
          </cell>
          <cell r="F100">
            <v>150920</v>
          </cell>
        </row>
        <row r="101">
          <cell r="C101">
            <v>39845</v>
          </cell>
          <cell r="D101">
            <v>93405</v>
          </cell>
          <cell r="E101">
            <v>54003</v>
          </cell>
          <cell r="F101">
            <v>147408</v>
          </cell>
        </row>
        <row r="102">
          <cell r="C102">
            <v>39873</v>
          </cell>
          <cell r="D102">
            <v>91647</v>
          </cell>
          <cell r="E102">
            <v>53153</v>
          </cell>
          <cell r="F102">
            <v>144800</v>
          </cell>
        </row>
        <row r="103">
          <cell r="C103">
            <v>39904</v>
          </cell>
          <cell r="D103">
            <v>86294</v>
          </cell>
          <cell r="E103">
            <v>51329</v>
          </cell>
          <cell r="F103">
            <v>137623</v>
          </cell>
        </row>
        <row r="104">
          <cell r="C104">
            <v>39934</v>
          </cell>
          <cell r="D104">
            <v>83708</v>
          </cell>
          <cell r="E104">
            <v>49919</v>
          </cell>
          <cell r="F104">
            <v>133627</v>
          </cell>
        </row>
        <row r="105">
          <cell r="C105">
            <v>39965</v>
          </cell>
          <cell r="D105">
            <v>82418</v>
          </cell>
          <cell r="E105">
            <v>49735</v>
          </cell>
          <cell r="F105">
            <v>132153</v>
          </cell>
        </row>
        <row r="106">
          <cell r="C106">
            <v>39995</v>
          </cell>
          <cell r="D106">
            <v>83260</v>
          </cell>
          <cell r="E106">
            <v>48431</v>
          </cell>
          <cell r="F106">
            <v>131691</v>
          </cell>
        </row>
        <row r="107">
          <cell r="C107">
            <v>40026</v>
          </cell>
          <cell r="D107">
            <v>83088</v>
          </cell>
          <cell r="E107">
            <v>49425</v>
          </cell>
          <cell r="F107">
            <v>132513</v>
          </cell>
        </row>
        <row r="108">
          <cell r="C108">
            <v>40057</v>
          </cell>
          <cell r="D108">
            <v>83616</v>
          </cell>
          <cell r="E108">
            <v>49259</v>
          </cell>
          <cell r="F108">
            <v>132875</v>
          </cell>
        </row>
        <row r="109">
          <cell r="C109">
            <v>40087</v>
          </cell>
          <cell r="D109">
            <v>85142</v>
          </cell>
          <cell r="E109">
            <v>50192</v>
          </cell>
          <cell r="F109">
            <v>135334</v>
          </cell>
        </row>
        <row r="110">
          <cell r="C110">
            <v>40118</v>
          </cell>
          <cell r="D110">
            <v>84751</v>
          </cell>
          <cell r="E110">
            <v>50355</v>
          </cell>
          <cell r="F110">
            <v>135106</v>
          </cell>
        </row>
        <row r="111">
          <cell r="C111">
            <v>40148</v>
          </cell>
          <cell r="D111">
            <v>85282</v>
          </cell>
          <cell r="E111">
            <v>50174</v>
          </cell>
          <cell r="F111">
            <v>135456</v>
          </cell>
        </row>
        <row r="112">
          <cell r="C112">
            <v>40179</v>
          </cell>
          <cell r="D112">
            <v>84214</v>
          </cell>
          <cell r="E112">
            <v>50141</v>
          </cell>
          <cell r="F112">
            <v>134355</v>
          </cell>
        </row>
        <row r="113">
          <cell r="C113">
            <v>40210</v>
          </cell>
          <cell r="D113">
            <v>84803</v>
          </cell>
          <cell r="E113">
            <v>50617</v>
          </cell>
          <cell r="F113">
            <v>135420</v>
          </cell>
        </row>
        <row r="114">
          <cell r="C114">
            <v>40238</v>
          </cell>
          <cell r="D114">
            <v>84731</v>
          </cell>
          <cell r="E114">
            <v>51029</v>
          </cell>
          <cell r="F114">
            <v>135760</v>
          </cell>
        </row>
        <row r="115">
          <cell r="C115">
            <v>40269</v>
          </cell>
          <cell r="D115">
            <v>84881</v>
          </cell>
          <cell r="E115">
            <v>51590</v>
          </cell>
          <cell r="F115">
            <v>136471</v>
          </cell>
        </row>
        <row r="116">
          <cell r="C116">
            <v>40299</v>
          </cell>
          <cell r="D116">
            <v>85275</v>
          </cell>
          <cell r="E116">
            <v>52080</v>
          </cell>
          <cell r="F116">
            <v>137355</v>
          </cell>
        </row>
        <row r="117">
          <cell r="C117">
            <v>40330</v>
          </cell>
          <cell r="D117">
            <v>85912</v>
          </cell>
          <cell r="E117">
            <v>52509</v>
          </cell>
          <cell r="F117">
            <v>138421</v>
          </cell>
        </row>
        <row r="118">
          <cell r="C118">
            <v>40360</v>
          </cell>
          <cell r="D118">
            <v>87041</v>
          </cell>
          <cell r="E118">
            <v>52294</v>
          </cell>
          <cell r="F118">
            <v>139335</v>
          </cell>
        </row>
        <row r="119">
          <cell r="C119">
            <v>40391</v>
          </cell>
          <cell r="D119">
            <v>86607</v>
          </cell>
          <cell r="E119">
            <v>52908</v>
          </cell>
          <cell r="F119">
            <v>139515</v>
          </cell>
        </row>
        <row r="120">
          <cell r="C120">
            <v>40422</v>
          </cell>
          <cell r="D120">
            <v>85444</v>
          </cell>
          <cell r="E120">
            <v>53232</v>
          </cell>
          <cell r="F120">
            <v>138676</v>
          </cell>
        </row>
        <row r="121">
          <cell r="C121">
            <v>40452</v>
          </cell>
          <cell r="D121">
            <v>86929</v>
          </cell>
          <cell r="E121">
            <v>53020</v>
          </cell>
          <cell r="F121">
            <v>139949</v>
          </cell>
        </row>
        <row r="122">
          <cell r="C122">
            <v>40483</v>
          </cell>
          <cell r="D122">
            <v>86706</v>
          </cell>
          <cell r="E122">
            <v>53459</v>
          </cell>
          <cell r="F122">
            <v>140165</v>
          </cell>
        </row>
        <row r="123">
          <cell r="C123">
            <v>40513</v>
          </cell>
          <cell r="D123">
            <v>87161</v>
          </cell>
          <cell r="E123">
            <v>53746</v>
          </cell>
          <cell r="F123">
            <v>140907</v>
          </cell>
        </row>
        <row r="124">
          <cell r="C124">
            <v>40544</v>
          </cell>
          <cell r="D124">
            <v>88697</v>
          </cell>
          <cell r="E124">
            <v>54969</v>
          </cell>
          <cell r="F124">
            <v>143666</v>
          </cell>
        </row>
        <row r="125">
          <cell r="C125">
            <v>40575</v>
          </cell>
          <cell r="D125">
            <v>88891</v>
          </cell>
          <cell r="E125">
            <v>55166</v>
          </cell>
          <cell r="F125">
            <v>144057</v>
          </cell>
        </row>
        <row r="126">
          <cell r="C126">
            <v>40603</v>
          </cell>
          <cell r="D126">
            <v>89449</v>
          </cell>
          <cell r="E126">
            <v>55481</v>
          </cell>
          <cell r="F126">
            <v>144930</v>
          </cell>
        </row>
        <row r="127">
          <cell r="C127">
            <v>40634</v>
          </cell>
          <cell r="D127">
            <v>90463</v>
          </cell>
          <cell r="E127">
            <v>56230</v>
          </cell>
          <cell r="F127">
            <v>146693</v>
          </cell>
        </row>
        <row r="128">
          <cell r="C128">
            <v>40664</v>
          </cell>
          <cell r="D128">
            <v>91126</v>
          </cell>
          <cell r="E128">
            <v>56315</v>
          </cell>
          <cell r="F128">
            <v>147441</v>
          </cell>
        </row>
        <row r="129">
          <cell r="C129">
            <v>40695</v>
          </cell>
          <cell r="D129">
            <v>91661</v>
          </cell>
          <cell r="E129">
            <v>56530</v>
          </cell>
          <cell r="F129">
            <v>148191</v>
          </cell>
        </row>
        <row r="130">
          <cell r="C130">
            <v>40725</v>
          </cell>
          <cell r="D130">
            <v>92466</v>
          </cell>
          <cell r="E130">
            <v>56489</v>
          </cell>
          <cell r="F130">
            <v>148955</v>
          </cell>
        </row>
        <row r="131">
          <cell r="C131">
            <v>40756</v>
          </cell>
          <cell r="D131">
            <v>92366</v>
          </cell>
          <cell r="E131">
            <v>56700</v>
          </cell>
          <cell r="F131">
            <v>149066</v>
          </cell>
        </row>
        <row r="132">
          <cell r="C132">
            <v>40787</v>
          </cell>
          <cell r="D132">
            <v>92689</v>
          </cell>
          <cell r="E132">
            <v>57030</v>
          </cell>
          <cell r="F132">
            <v>149719</v>
          </cell>
        </row>
        <row r="133">
          <cell r="C133">
            <v>40817</v>
          </cell>
          <cell r="D133">
            <v>93587</v>
          </cell>
          <cell r="E133">
            <v>56918</v>
          </cell>
          <cell r="F133">
            <v>150505</v>
          </cell>
        </row>
        <row r="134">
          <cell r="C134">
            <v>40848</v>
          </cell>
          <cell r="D134">
            <v>93504</v>
          </cell>
          <cell r="E134">
            <v>57336</v>
          </cell>
          <cell r="F134">
            <v>150840</v>
          </cell>
        </row>
        <row r="135">
          <cell r="C135">
            <v>40878</v>
          </cell>
          <cell r="D135">
            <v>94306</v>
          </cell>
          <cell r="E135">
            <v>57736</v>
          </cell>
          <cell r="F135">
            <v>152042</v>
          </cell>
        </row>
        <row r="136">
          <cell r="C136">
            <v>40909</v>
          </cell>
          <cell r="D136">
            <v>93290</v>
          </cell>
          <cell r="E136">
            <v>57765</v>
          </cell>
          <cell r="F136">
            <v>151055</v>
          </cell>
        </row>
        <row r="137">
          <cell r="C137">
            <v>40940</v>
          </cell>
          <cell r="D137">
            <v>93121</v>
          </cell>
          <cell r="E137">
            <v>58272</v>
          </cell>
          <cell r="F137">
            <v>151393</v>
          </cell>
        </row>
        <row r="138">
          <cell r="C138">
            <v>40969</v>
          </cell>
          <cell r="D138">
            <v>93178</v>
          </cell>
          <cell r="E138">
            <v>58476</v>
          </cell>
          <cell r="F138">
            <v>151654</v>
          </cell>
        </row>
        <row r="139">
          <cell r="C139">
            <v>41000</v>
          </cell>
          <cell r="D139">
            <v>93484</v>
          </cell>
          <cell r="E139">
            <v>58645</v>
          </cell>
          <cell r="F139">
            <v>152129</v>
          </cell>
        </row>
        <row r="140">
          <cell r="C140">
            <v>41030</v>
          </cell>
          <cell r="D140">
            <v>94129</v>
          </cell>
          <cell r="E140">
            <v>58887</v>
          </cell>
          <cell r="F140">
            <v>153016</v>
          </cell>
        </row>
        <row r="141">
          <cell r="C141">
            <v>41061</v>
          </cell>
          <cell r="D141">
            <v>94890</v>
          </cell>
          <cell r="E141">
            <v>59451</v>
          </cell>
          <cell r="F141">
            <v>154341</v>
          </cell>
        </row>
        <row r="142">
          <cell r="C142">
            <v>41091</v>
          </cell>
          <cell r="D142">
            <v>93910</v>
          </cell>
          <cell r="E142">
            <v>59274</v>
          </cell>
          <cell r="F142">
            <v>153184</v>
          </cell>
        </row>
        <row r="143">
          <cell r="C143">
            <v>41122</v>
          </cell>
          <cell r="D143">
            <v>93624</v>
          </cell>
          <cell r="E143">
            <v>59001</v>
          </cell>
          <cell r="F143">
            <v>152625</v>
          </cell>
        </row>
        <row r="144">
          <cell r="C144">
            <v>41153</v>
          </cell>
          <cell r="D144">
            <v>92165</v>
          </cell>
          <cell r="E144">
            <v>58815</v>
          </cell>
          <cell r="F144">
            <v>150980</v>
          </cell>
        </row>
        <row r="145">
          <cell r="C145">
            <v>41183</v>
          </cell>
          <cell r="D145">
            <v>90351</v>
          </cell>
          <cell r="E145">
            <v>58771</v>
          </cell>
          <cell r="F145">
            <v>149122</v>
          </cell>
        </row>
        <row r="146">
          <cell r="C146">
            <v>41214</v>
          </cell>
          <cell r="D146">
            <v>90371</v>
          </cell>
          <cell r="E146">
            <v>58569</v>
          </cell>
          <cell r="F146">
            <v>148940</v>
          </cell>
        </row>
        <row r="147">
          <cell r="C147">
            <v>41244</v>
          </cell>
          <cell r="D147">
            <v>91406</v>
          </cell>
          <cell r="E147">
            <v>58559</v>
          </cell>
          <cell r="F147">
            <v>149965</v>
          </cell>
        </row>
        <row r="148">
          <cell r="C148">
            <v>41275</v>
          </cell>
          <cell r="D148">
            <v>91114</v>
          </cell>
          <cell r="E148">
            <v>57638</v>
          </cell>
          <cell r="F148">
            <v>148752</v>
          </cell>
        </row>
        <row r="149">
          <cell r="C149">
            <v>41306</v>
          </cell>
          <cell r="D149">
            <v>90914</v>
          </cell>
          <cell r="E149">
            <v>57731</v>
          </cell>
          <cell r="F149">
            <v>148645</v>
          </cell>
        </row>
        <row r="150">
          <cell r="C150">
            <v>41334</v>
          </cell>
          <cell r="D150">
            <v>91008</v>
          </cell>
          <cell r="E150">
            <v>57967</v>
          </cell>
          <cell r="F150">
            <v>148975</v>
          </cell>
        </row>
        <row r="151">
          <cell r="C151">
            <v>41365</v>
          </cell>
          <cell r="D151">
            <v>91021</v>
          </cell>
          <cell r="E151">
            <v>58229</v>
          </cell>
          <cell r="F151">
            <v>149250</v>
          </cell>
        </row>
        <row r="152">
          <cell r="C152">
            <v>41395</v>
          </cell>
          <cell r="D152">
            <v>91085</v>
          </cell>
          <cell r="E152">
            <v>58320</v>
          </cell>
          <cell r="F152">
            <v>149405</v>
          </cell>
        </row>
        <row r="153">
          <cell r="C153">
            <v>41426</v>
          </cell>
          <cell r="D153">
            <v>91808</v>
          </cell>
          <cell r="E153">
            <v>58469</v>
          </cell>
          <cell r="F153">
            <v>150277</v>
          </cell>
        </row>
        <row r="154">
          <cell r="C154">
            <v>41456</v>
          </cell>
          <cell r="D154">
            <v>91286</v>
          </cell>
          <cell r="E154">
            <v>57880</v>
          </cell>
          <cell r="F154">
            <v>149166</v>
          </cell>
        </row>
        <row r="155">
          <cell r="C155">
            <v>41487</v>
          </cell>
          <cell r="D155">
            <v>91230</v>
          </cell>
          <cell r="E155">
            <v>57783</v>
          </cell>
          <cell r="F155">
            <v>149013</v>
          </cell>
        </row>
        <row r="156">
          <cell r="C156">
            <v>41518</v>
          </cell>
          <cell r="D156">
            <v>91094</v>
          </cell>
          <cell r="E156">
            <v>57814</v>
          </cell>
          <cell r="F156">
            <v>148908</v>
          </cell>
        </row>
        <row r="157">
          <cell r="C157">
            <v>41548</v>
          </cell>
          <cell r="D157">
            <v>91366</v>
          </cell>
          <cell r="E157">
            <v>58159</v>
          </cell>
          <cell r="F157">
            <v>149525</v>
          </cell>
        </row>
        <row r="158">
          <cell r="C158">
            <v>41579</v>
          </cell>
          <cell r="D158">
            <v>91433</v>
          </cell>
          <cell r="E158">
            <v>58391</v>
          </cell>
          <cell r="F158">
            <v>149824</v>
          </cell>
        </row>
        <row r="159">
          <cell r="C159">
            <v>41609</v>
          </cell>
          <cell r="D159">
            <v>91268</v>
          </cell>
          <cell r="E159">
            <v>58632</v>
          </cell>
          <cell r="F159">
            <v>149900</v>
          </cell>
        </row>
        <row r="160">
          <cell r="C160">
            <v>41640</v>
          </cell>
          <cell r="D160">
            <v>90144</v>
          </cell>
          <cell r="E160">
            <v>59088</v>
          </cell>
          <cell r="F160">
            <v>149232</v>
          </cell>
        </row>
        <row r="161">
          <cell r="C161">
            <v>41671</v>
          </cell>
          <cell r="D161">
            <v>90229</v>
          </cell>
          <cell r="E161">
            <v>59047</v>
          </cell>
          <cell r="F161">
            <v>149276</v>
          </cell>
        </row>
        <row r="162">
          <cell r="C162">
            <v>41699</v>
          </cell>
          <cell r="D162">
            <v>90708</v>
          </cell>
          <cell r="E162">
            <v>59282</v>
          </cell>
          <cell r="F162">
            <v>149990</v>
          </cell>
        </row>
        <row r="163">
          <cell r="C163">
            <v>41730</v>
          </cell>
          <cell r="D163">
            <v>91067</v>
          </cell>
          <cell r="E163">
            <v>59524</v>
          </cell>
          <cell r="F163">
            <v>150591</v>
          </cell>
        </row>
        <row r="164">
          <cell r="C164">
            <v>41760</v>
          </cell>
          <cell r="D164">
            <v>91173</v>
          </cell>
          <cell r="E164">
            <v>59509</v>
          </cell>
          <cell r="F164">
            <v>150682</v>
          </cell>
        </row>
        <row r="165">
          <cell r="C165">
            <v>41791</v>
          </cell>
          <cell r="D165">
            <v>91777</v>
          </cell>
          <cell r="E165">
            <v>59819</v>
          </cell>
          <cell r="F165">
            <v>151596</v>
          </cell>
        </row>
        <row r="166">
          <cell r="C166">
            <v>41821</v>
          </cell>
          <cell r="D166">
            <v>91893</v>
          </cell>
          <cell r="E166">
            <v>59701</v>
          </cell>
          <cell r="F166">
            <v>151594</v>
          </cell>
        </row>
        <row r="167">
          <cell r="C167">
            <v>41852</v>
          </cell>
          <cell r="D167">
            <v>91879</v>
          </cell>
          <cell r="E167">
            <v>59826</v>
          </cell>
          <cell r="F167">
            <v>151705</v>
          </cell>
        </row>
        <row r="168">
          <cell r="C168">
            <v>41883</v>
          </cell>
          <cell r="D168">
            <v>91753</v>
          </cell>
          <cell r="E168">
            <v>60064</v>
          </cell>
          <cell r="F168">
            <v>151817</v>
          </cell>
        </row>
        <row r="169">
          <cell r="C169">
            <v>41913</v>
          </cell>
          <cell r="D169">
            <v>92031</v>
          </cell>
          <cell r="E169">
            <v>59862</v>
          </cell>
          <cell r="F169">
            <v>151893</v>
          </cell>
        </row>
        <row r="170">
          <cell r="C170">
            <v>41944</v>
          </cell>
          <cell r="D170">
            <v>91443</v>
          </cell>
          <cell r="E170">
            <v>60052</v>
          </cell>
          <cell r="F170">
            <v>151495</v>
          </cell>
        </row>
        <row r="171">
          <cell r="C171">
            <v>41974</v>
          </cell>
          <cell r="D171">
            <v>91769</v>
          </cell>
          <cell r="E171">
            <v>60416</v>
          </cell>
          <cell r="F171">
            <v>152185</v>
          </cell>
        </row>
        <row r="172">
          <cell r="C172">
            <v>42005</v>
          </cell>
          <cell r="D172">
            <v>91294</v>
          </cell>
          <cell r="E172">
            <v>60755</v>
          </cell>
          <cell r="F172">
            <v>152049</v>
          </cell>
        </row>
        <row r="173">
          <cell r="C173">
            <v>42036</v>
          </cell>
          <cell r="D173">
            <v>91368</v>
          </cell>
          <cell r="E173">
            <v>60526</v>
          </cell>
          <cell r="F173">
            <v>151894</v>
          </cell>
        </row>
        <row r="174">
          <cell r="C174">
            <v>42064</v>
          </cell>
          <cell r="D174">
            <v>91626</v>
          </cell>
          <cell r="E174">
            <v>60222</v>
          </cell>
          <cell r="F174">
            <v>151848</v>
          </cell>
        </row>
        <row r="175">
          <cell r="C175">
            <v>42095</v>
          </cell>
          <cell r="D175">
            <v>89502</v>
          </cell>
          <cell r="E175">
            <v>59461</v>
          </cell>
          <cell r="F175">
            <v>148963</v>
          </cell>
        </row>
        <row r="176">
          <cell r="C176">
            <v>42125</v>
          </cell>
          <cell r="D176">
            <v>89099</v>
          </cell>
          <cell r="E176">
            <v>58763</v>
          </cell>
          <cell r="F176">
            <v>147862</v>
          </cell>
        </row>
        <row r="177">
          <cell r="C177">
            <v>42156</v>
          </cell>
          <cell r="D177">
            <v>89278</v>
          </cell>
          <cell r="E177">
            <v>58871</v>
          </cell>
          <cell r="F177">
            <v>148149</v>
          </cell>
        </row>
        <row r="178">
          <cell r="C178">
            <v>42186</v>
          </cell>
          <cell r="D178">
            <v>88972</v>
          </cell>
          <cell r="E178">
            <v>58236</v>
          </cell>
          <cell r="F178">
            <v>147208</v>
          </cell>
        </row>
        <row r="179">
          <cell r="C179">
            <v>42217</v>
          </cell>
          <cell r="D179">
            <v>87564</v>
          </cell>
          <cell r="E179">
            <v>58174</v>
          </cell>
          <cell r="F179">
            <v>145738</v>
          </cell>
        </row>
        <row r="180">
          <cell r="C180">
            <v>42248</v>
          </cell>
          <cell r="D180">
            <v>87000</v>
          </cell>
          <cell r="E180">
            <v>57949</v>
          </cell>
          <cell r="F180">
            <v>144949</v>
          </cell>
        </row>
        <row r="181">
          <cell r="C181">
            <v>42278</v>
          </cell>
          <cell r="D181">
            <v>84708</v>
          </cell>
          <cell r="E181">
            <v>57458</v>
          </cell>
          <cell r="F181">
            <v>142166</v>
          </cell>
        </row>
        <row r="182">
          <cell r="C182">
            <v>42309</v>
          </cell>
          <cell r="D182">
            <v>84405</v>
          </cell>
          <cell r="E182">
            <v>56877</v>
          </cell>
          <cell r="F182">
            <v>141282</v>
          </cell>
        </row>
        <row r="183">
          <cell r="C183">
            <v>42339</v>
          </cell>
          <cell r="D183">
            <v>84503</v>
          </cell>
          <cell r="E183">
            <v>56970</v>
          </cell>
          <cell r="F183">
            <v>141473</v>
          </cell>
        </row>
        <row r="184">
          <cell r="C184">
            <v>42370</v>
          </cell>
          <cell r="D184">
            <v>83351</v>
          </cell>
          <cell r="E184">
            <v>56540</v>
          </cell>
          <cell r="F184">
            <v>139891</v>
          </cell>
        </row>
        <row r="185">
          <cell r="C185">
            <v>42401</v>
          </cell>
          <cell r="D185">
            <v>83057</v>
          </cell>
          <cell r="E185">
            <v>56482</v>
          </cell>
          <cell r="F185">
            <v>139539</v>
          </cell>
        </row>
        <row r="186">
          <cell r="C186">
            <v>42430</v>
          </cell>
          <cell r="D186">
            <v>83656</v>
          </cell>
          <cell r="E186">
            <v>56250</v>
          </cell>
          <cell r="F186">
            <v>139906</v>
          </cell>
        </row>
        <row r="187">
          <cell r="C187">
            <v>42461</v>
          </cell>
          <cell r="D187">
            <v>82285</v>
          </cell>
          <cell r="E187">
            <v>55971</v>
          </cell>
          <cell r="F187">
            <v>138256</v>
          </cell>
        </row>
        <row r="188">
          <cell r="C188">
            <v>42491</v>
          </cell>
          <cell r="D188">
            <v>81918</v>
          </cell>
          <cell r="E188">
            <v>55818</v>
          </cell>
          <cell r="F188">
            <v>137736</v>
          </cell>
        </row>
        <row r="189">
          <cell r="C189">
            <v>42522</v>
          </cell>
          <cell r="D189">
            <v>81773</v>
          </cell>
          <cell r="E189">
            <v>55659</v>
          </cell>
          <cell r="F189">
            <v>137432</v>
          </cell>
        </row>
        <row r="190">
          <cell r="C190">
            <v>42552</v>
          </cell>
          <cell r="D190">
            <v>81315</v>
          </cell>
          <cell r="E190">
            <v>55647</v>
          </cell>
          <cell r="F190">
            <v>136962</v>
          </cell>
        </row>
        <row r="191">
          <cell r="C191">
            <v>42583</v>
          </cell>
          <cell r="D191">
            <v>80951</v>
          </cell>
          <cell r="E191">
            <v>55473</v>
          </cell>
          <cell r="F191">
            <v>136424</v>
          </cell>
        </row>
        <row r="192">
          <cell r="C192">
            <v>42614</v>
          </cell>
          <cell r="D192">
            <v>80768</v>
          </cell>
          <cell r="E192">
            <v>55352</v>
          </cell>
          <cell r="F192">
            <v>136120</v>
          </cell>
        </row>
        <row r="193">
          <cell r="C193">
            <v>42644</v>
          </cell>
          <cell r="D193">
            <v>81171</v>
          </cell>
          <cell r="E193">
            <v>55190</v>
          </cell>
          <cell r="F193">
            <v>136361</v>
          </cell>
        </row>
        <row r="194">
          <cell r="C194">
            <v>42675</v>
          </cell>
          <cell r="D194">
            <v>81116</v>
          </cell>
          <cell r="E194">
            <v>55033</v>
          </cell>
          <cell r="F194">
            <v>136149</v>
          </cell>
        </row>
        <row r="195">
          <cell r="C195">
            <v>42705</v>
          </cell>
          <cell r="D195">
            <v>81154</v>
          </cell>
          <cell r="E195">
            <v>55151</v>
          </cell>
          <cell r="F195">
            <v>136305</v>
          </cell>
        </row>
        <row r="196">
          <cell r="C196">
            <v>42736</v>
          </cell>
          <cell r="D196">
            <v>80348</v>
          </cell>
          <cell r="E196">
            <v>54343</v>
          </cell>
          <cell r="F196">
            <v>134691</v>
          </cell>
        </row>
        <row r="197">
          <cell r="C197">
            <v>42767</v>
          </cell>
          <cell r="D197">
            <v>80238</v>
          </cell>
          <cell r="E197">
            <v>54449</v>
          </cell>
          <cell r="F197">
            <v>134687</v>
          </cell>
        </row>
        <row r="198">
          <cell r="C198">
            <v>42795</v>
          </cell>
          <cell r="D198">
            <v>80266</v>
          </cell>
          <cell r="E198">
            <v>54500</v>
          </cell>
          <cell r="F198">
            <v>134766</v>
          </cell>
        </row>
        <row r="199">
          <cell r="C199">
            <v>42826</v>
          </cell>
          <cell r="D199">
            <v>80171</v>
          </cell>
          <cell r="E199">
            <v>55199</v>
          </cell>
          <cell r="F199">
            <v>135370</v>
          </cell>
        </row>
        <row r="200">
          <cell r="C200">
            <v>42856</v>
          </cell>
          <cell r="D200">
            <v>80588</v>
          </cell>
          <cell r="E200">
            <v>55042</v>
          </cell>
          <cell r="F200">
            <v>135630</v>
          </cell>
        </row>
        <row r="201">
          <cell r="C201">
            <v>42887</v>
          </cell>
          <cell r="D201">
            <v>81391</v>
          </cell>
          <cell r="E201">
            <v>55585</v>
          </cell>
          <cell r="F201">
            <v>136976</v>
          </cell>
        </row>
        <row r="202">
          <cell r="C202">
            <v>42917</v>
          </cell>
          <cell r="D202">
            <v>81409</v>
          </cell>
          <cell r="E202">
            <v>55518</v>
          </cell>
          <cell r="F202">
            <v>136927</v>
          </cell>
        </row>
        <row r="203">
          <cell r="C203">
            <v>42948</v>
          </cell>
          <cell r="D203">
            <v>81645</v>
          </cell>
          <cell r="E203">
            <v>55768</v>
          </cell>
          <cell r="F203">
            <v>137413</v>
          </cell>
        </row>
        <row r="204">
          <cell r="C204">
            <v>42979</v>
          </cell>
          <cell r="D204">
            <v>81637</v>
          </cell>
          <cell r="E204">
            <v>55984</v>
          </cell>
          <cell r="F204">
            <v>137621</v>
          </cell>
        </row>
        <row r="205">
          <cell r="C205">
            <v>43009</v>
          </cell>
          <cell r="D205">
            <v>81599</v>
          </cell>
          <cell r="E205">
            <v>56189</v>
          </cell>
          <cell r="F205">
            <v>137788</v>
          </cell>
        </row>
        <row r="206">
          <cell r="C206">
            <v>43040</v>
          </cell>
          <cell r="D206">
            <v>82023</v>
          </cell>
          <cell r="E206">
            <v>56384</v>
          </cell>
          <cell r="F206">
            <v>138407</v>
          </cell>
        </row>
        <row r="207">
          <cell r="C207">
            <v>43070</v>
          </cell>
          <cell r="D207">
            <v>81685</v>
          </cell>
          <cell r="E207">
            <v>56658</v>
          </cell>
          <cell r="F207">
            <v>138343</v>
          </cell>
        </row>
        <row r="208">
          <cell r="C208">
            <v>43101</v>
          </cell>
          <cell r="D208">
            <v>82094</v>
          </cell>
          <cell r="E208">
            <v>56638</v>
          </cell>
          <cell r="F208">
            <v>138732</v>
          </cell>
        </row>
        <row r="209">
          <cell r="C209">
            <v>43132</v>
          </cell>
          <cell r="D209">
            <v>82057</v>
          </cell>
          <cell r="E209">
            <v>56591</v>
          </cell>
          <cell r="F209">
            <v>138648</v>
          </cell>
        </row>
        <row r="210">
          <cell r="C210">
            <v>43160</v>
          </cell>
          <cell r="D210">
            <v>82264</v>
          </cell>
          <cell r="E210">
            <v>56852</v>
          </cell>
          <cell r="F210">
            <v>139116</v>
          </cell>
        </row>
      </sheetData>
      <sheetData sheetId="7"/>
      <sheetData sheetId="8"/>
      <sheetData sheetId="9">
        <row r="4">
          <cell r="F4" t="str">
            <v>Average weekly wage in steel industry</v>
          </cell>
        </row>
      </sheetData>
      <sheetData sheetId="10"/>
      <sheetData sheetId="11" refreshError="1"/>
      <sheetData sheetId="12" refreshError="1"/>
      <sheetData sheetId="13" refreshError="1"/>
      <sheetData sheetId="1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piie.com/blogs/trade-investment-policy-watch/trumps-steel-and-aluminum-tariffs-are-counterproductive-here-ar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9.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0DC905-4391-4ED5-90D4-D82B4CB13168}">
  <dimension ref="A1:K14"/>
  <sheetViews>
    <sheetView workbookViewId="0">
      <selection activeCell="E12" sqref="E12"/>
    </sheetView>
  </sheetViews>
  <sheetFormatPr defaultRowHeight="14.5" x14ac:dyDescent="0.35"/>
  <cols>
    <col min="1" max="1" width="6.1796875" customWidth="1"/>
    <col min="2" max="2" width="13" customWidth="1"/>
    <col min="3" max="3" width="17.1796875" customWidth="1"/>
    <col min="4" max="4" width="16.7265625" customWidth="1"/>
    <col min="5" max="5" width="26.81640625" customWidth="1"/>
    <col min="6" max="6" width="15.54296875" customWidth="1"/>
    <col min="7" max="7" width="14.26953125" bestFit="1" customWidth="1"/>
    <col min="8" max="8" width="12" bestFit="1" customWidth="1"/>
  </cols>
  <sheetData>
    <row r="1" spans="1:11" x14ac:dyDescent="0.35">
      <c r="A1" s="2" t="s">
        <v>173</v>
      </c>
    </row>
    <row r="2" spans="1:11" ht="96.75" customHeight="1" x14ac:dyDescent="0.35">
      <c r="A2" s="89"/>
      <c r="B2" s="90" t="s">
        <v>149</v>
      </c>
      <c r="C2" s="90" t="s">
        <v>150</v>
      </c>
      <c r="D2" s="90" t="s">
        <v>151</v>
      </c>
    </row>
    <row r="3" spans="1:11" x14ac:dyDescent="0.35">
      <c r="A3" s="1">
        <v>2012</v>
      </c>
      <c r="B3" s="122">
        <v>36.362705230712891</v>
      </c>
      <c r="C3" s="123">
        <v>0</v>
      </c>
      <c r="D3" s="5">
        <v>66.592494412999997</v>
      </c>
      <c r="E3" s="5"/>
    </row>
    <row r="4" spans="1:11" x14ac:dyDescent="0.35">
      <c r="A4" s="1">
        <v>2013</v>
      </c>
      <c r="B4" s="122">
        <v>39.066864013671875</v>
      </c>
      <c r="C4" s="123">
        <v>0</v>
      </c>
      <c r="D4" s="5">
        <v>59.389967988999999</v>
      </c>
      <c r="E4" s="5"/>
      <c r="H4" s="24"/>
    </row>
    <row r="5" spans="1:11" x14ac:dyDescent="0.35">
      <c r="A5" s="1">
        <v>2014</v>
      </c>
      <c r="B5" s="122">
        <v>37.767234802246094</v>
      </c>
      <c r="C5" s="123">
        <v>0</v>
      </c>
      <c r="D5" s="5">
        <v>71.507896786000003</v>
      </c>
      <c r="E5" s="5"/>
      <c r="H5" s="24"/>
    </row>
    <row r="6" spans="1:11" x14ac:dyDescent="0.35">
      <c r="A6" s="1">
        <v>2015</v>
      </c>
      <c r="B6" s="122">
        <v>47.082851409912109</v>
      </c>
      <c r="C6" s="123">
        <v>0</v>
      </c>
      <c r="D6" s="5">
        <v>62.583240809999999</v>
      </c>
      <c r="E6" s="5"/>
      <c r="H6" s="24"/>
    </row>
    <row r="7" spans="1:11" x14ac:dyDescent="0.35">
      <c r="A7" s="7">
        <v>2016</v>
      </c>
      <c r="B7" s="124">
        <v>59.679008483886719</v>
      </c>
      <c r="C7" s="123">
        <v>0</v>
      </c>
      <c r="D7" s="6">
        <v>52.786976996</v>
      </c>
      <c r="E7" s="5"/>
      <c r="H7" s="24"/>
    </row>
    <row r="8" spans="1:11" x14ac:dyDescent="0.35">
      <c r="A8" s="7">
        <v>2017</v>
      </c>
      <c r="B8" s="124">
        <v>60.943397521972656</v>
      </c>
      <c r="C8" s="123">
        <v>0</v>
      </c>
      <c r="D8" s="6">
        <v>64.574606732999996</v>
      </c>
      <c r="E8" s="5"/>
      <c r="H8" s="24"/>
    </row>
    <row r="9" spans="1:11" ht="45" customHeight="1" x14ac:dyDescent="0.35">
      <c r="A9" s="4" t="s">
        <v>24</v>
      </c>
      <c r="B9" s="125">
        <v>100</v>
      </c>
      <c r="C9" s="126">
        <v>22.7</v>
      </c>
      <c r="D9" s="25">
        <v>71.2</v>
      </c>
      <c r="E9" s="94"/>
      <c r="H9" s="24"/>
    </row>
    <row r="10" spans="1:11" ht="74.150000000000006" customHeight="1" x14ac:dyDescent="0.35">
      <c r="A10" s="106" t="s">
        <v>169</v>
      </c>
      <c r="B10" s="106"/>
      <c r="C10" s="106"/>
      <c r="D10" s="106"/>
      <c r="G10" s="24"/>
    </row>
    <row r="11" spans="1:11" ht="48.75" customHeight="1" x14ac:dyDescent="0.35">
      <c r="A11" s="105" t="s">
        <v>145</v>
      </c>
      <c r="B11" s="105"/>
      <c r="C11" s="105"/>
      <c r="D11" s="105"/>
      <c r="G11" s="24"/>
    </row>
    <row r="12" spans="1:11" ht="63" customHeight="1" x14ac:dyDescent="0.35">
      <c r="A12" s="106" t="s">
        <v>146</v>
      </c>
      <c r="B12" s="106"/>
      <c r="C12" s="106"/>
      <c r="D12" s="106"/>
    </row>
    <row r="13" spans="1:11" ht="61.5" customHeight="1" x14ac:dyDescent="0.35">
      <c r="A13" s="107" t="s">
        <v>147</v>
      </c>
      <c r="B13" s="107"/>
      <c r="C13" s="107"/>
      <c r="D13" s="107"/>
    </row>
    <row r="14" spans="1:11" x14ac:dyDescent="0.35">
      <c r="A14" s="26" t="s">
        <v>25</v>
      </c>
      <c r="K14" t="s">
        <v>26</v>
      </c>
    </row>
  </sheetData>
  <mergeCells count="4">
    <mergeCell ref="A11:D11"/>
    <mergeCell ref="A10:D10"/>
    <mergeCell ref="A12:D12"/>
    <mergeCell ref="A13:D13"/>
  </mergeCells>
  <hyperlinks>
    <hyperlink ref="A14" r:id="rId1" xr:uid="{36490875-A8AE-4B60-83BE-2E434AAB0DEA}"/>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0E3A10-5E8D-4A79-AFB1-644738F39F0C}">
  <dimension ref="A1:N46"/>
  <sheetViews>
    <sheetView workbookViewId="0">
      <selection activeCell="E33" sqref="E33"/>
    </sheetView>
  </sheetViews>
  <sheetFormatPr defaultRowHeight="14.5" x14ac:dyDescent="0.35"/>
  <cols>
    <col min="1" max="1" width="29.7265625" customWidth="1"/>
    <col min="2" max="2" width="11" customWidth="1"/>
    <col min="12" max="12" width="19.1796875" bestFit="1" customWidth="1"/>
  </cols>
  <sheetData>
    <row r="1" spans="1:14" x14ac:dyDescent="0.35">
      <c r="A1" s="108" t="s">
        <v>136</v>
      </c>
      <c r="B1" s="109"/>
      <c r="C1" s="109"/>
      <c r="D1" s="109"/>
      <c r="E1" s="109"/>
      <c r="F1" s="109"/>
      <c r="G1" s="109"/>
      <c r="H1" s="109"/>
      <c r="I1" s="109"/>
      <c r="K1" s="127"/>
      <c r="L1" s="88"/>
    </row>
    <row r="2" spans="1:14" x14ac:dyDescent="0.35">
      <c r="K2" s="2"/>
    </row>
    <row r="13" spans="1:14" x14ac:dyDescent="0.35">
      <c r="L13" s="10"/>
      <c r="M13" s="5"/>
      <c r="N13" s="5"/>
    </row>
    <row r="14" spans="1:14" x14ac:dyDescent="0.35">
      <c r="L14" s="10"/>
      <c r="M14" s="5"/>
      <c r="N14" s="5"/>
    </row>
    <row r="15" spans="1:14" x14ac:dyDescent="0.35">
      <c r="M15" s="5"/>
      <c r="N15" s="5"/>
    </row>
    <row r="16" spans="1:14" x14ac:dyDescent="0.35">
      <c r="M16" s="16"/>
      <c r="N16" s="5"/>
    </row>
    <row r="17" spans="1:14" x14ac:dyDescent="0.35">
      <c r="M17" s="16"/>
      <c r="N17" s="5"/>
    </row>
    <row r="27" spans="1:14" x14ac:dyDescent="0.35">
      <c r="A27" s="88" t="s">
        <v>137</v>
      </c>
    </row>
    <row r="28" spans="1:14" ht="87" customHeight="1" x14ac:dyDescent="0.35">
      <c r="A28" s="105" t="s">
        <v>141</v>
      </c>
      <c r="B28" s="105"/>
      <c r="C28" s="105"/>
      <c r="D28" s="105"/>
      <c r="E28" s="105"/>
      <c r="F28" s="105"/>
      <c r="G28" s="105"/>
      <c r="H28" s="105"/>
      <c r="I28" s="105"/>
      <c r="J28" s="8"/>
      <c r="K28" s="8"/>
      <c r="L28" s="8"/>
    </row>
    <row r="29" spans="1:14" x14ac:dyDescent="0.35">
      <c r="A29" t="s">
        <v>138</v>
      </c>
    </row>
    <row r="32" spans="1:14" x14ac:dyDescent="0.35">
      <c r="C32" s="3"/>
    </row>
    <row r="33" spans="3:3" x14ac:dyDescent="0.35">
      <c r="C33" s="3"/>
    </row>
    <row r="34" spans="3:3" x14ac:dyDescent="0.35">
      <c r="C34" s="3"/>
    </row>
    <row r="35" spans="3:3" x14ac:dyDescent="0.35">
      <c r="C35" s="3"/>
    </row>
    <row r="36" spans="3:3" x14ac:dyDescent="0.35">
      <c r="C36" s="3"/>
    </row>
    <row r="37" spans="3:3" x14ac:dyDescent="0.35">
      <c r="C37" s="3"/>
    </row>
    <row r="38" spans="3:3" x14ac:dyDescent="0.35">
      <c r="C38" s="3"/>
    </row>
    <row r="39" spans="3:3" x14ac:dyDescent="0.35">
      <c r="C39" s="3"/>
    </row>
    <row r="40" spans="3:3" x14ac:dyDescent="0.35">
      <c r="C40" s="3"/>
    </row>
    <row r="41" spans="3:3" x14ac:dyDescent="0.35">
      <c r="C41" s="3"/>
    </row>
    <row r="42" spans="3:3" x14ac:dyDescent="0.35">
      <c r="C42" s="3"/>
    </row>
    <row r="43" spans="3:3" x14ac:dyDescent="0.35">
      <c r="C43" s="3"/>
    </row>
    <row r="44" spans="3:3" x14ac:dyDescent="0.35">
      <c r="C44" s="3"/>
    </row>
    <row r="45" spans="3:3" x14ac:dyDescent="0.35">
      <c r="C45" s="3"/>
    </row>
    <row r="46" spans="3:3" x14ac:dyDescent="0.35">
      <c r="C46" s="3"/>
    </row>
  </sheetData>
  <mergeCells count="2">
    <mergeCell ref="A28:I28"/>
    <mergeCell ref="A1:I1"/>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AC2F97-51BF-4343-BAEC-813BA7CEAA6C}">
  <dimension ref="A1:O142"/>
  <sheetViews>
    <sheetView workbookViewId="0">
      <selection activeCell="H6" sqref="H6:L6"/>
    </sheetView>
  </sheetViews>
  <sheetFormatPr defaultColWidth="9.1796875" defaultRowHeight="14.5" x14ac:dyDescent="0.35"/>
  <cols>
    <col min="1" max="1" width="20" style="40" customWidth="1"/>
    <col min="2" max="4" width="10" style="40" customWidth="1"/>
    <col min="5" max="6" width="9.1796875" style="40"/>
    <col min="7" max="7" width="20" style="40" customWidth="1"/>
    <col min="8" max="10" width="10" style="40" customWidth="1"/>
    <col min="11" max="13" width="9.1796875" style="40"/>
    <col min="14" max="14" width="11.26953125" style="40" customWidth="1"/>
    <col min="15" max="15" width="10.81640625" style="40" customWidth="1"/>
    <col min="16" max="16384" width="9.1796875" style="40"/>
  </cols>
  <sheetData>
    <row r="1" spans="1:15" ht="15.5" x14ac:dyDescent="0.35">
      <c r="A1" s="110" t="s">
        <v>44</v>
      </c>
      <c r="B1" s="111"/>
      <c r="C1" s="111"/>
      <c r="D1" s="111"/>
      <c r="E1" s="111"/>
      <c r="F1" s="111"/>
      <c r="G1" s="112" t="s">
        <v>45</v>
      </c>
      <c r="H1" s="113"/>
      <c r="I1" s="113"/>
      <c r="J1" s="113"/>
      <c r="K1" s="113"/>
      <c r="L1" s="113"/>
    </row>
    <row r="2" spans="1:15" ht="15.5" x14ac:dyDescent="0.35">
      <c r="A2" s="110" t="s">
        <v>46</v>
      </c>
      <c r="B2" s="111"/>
      <c r="C2" s="111"/>
      <c r="D2" s="111"/>
      <c r="E2" s="111"/>
      <c r="F2" s="111"/>
      <c r="G2" s="112" t="s">
        <v>46</v>
      </c>
      <c r="H2" s="113"/>
      <c r="I2" s="113"/>
      <c r="J2" s="113"/>
      <c r="K2" s="113"/>
      <c r="L2" s="113"/>
    </row>
    <row r="3" spans="1:15" x14ac:dyDescent="0.35">
      <c r="A3" s="111"/>
      <c r="B3" s="111"/>
      <c r="C3" s="111"/>
      <c r="D3" s="111"/>
      <c r="E3" s="111"/>
      <c r="F3" s="111"/>
      <c r="G3" s="113"/>
      <c r="H3" s="113"/>
      <c r="I3" s="113"/>
      <c r="J3" s="113"/>
      <c r="K3" s="113"/>
      <c r="L3" s="113"/>
    </row>
    <row r="4" spans="1:15" x14ac:dyDescent="0.35">
      <c r="A4" s="41" t="s">
        <v>47</v>
      </c>
      <c r="B4" s="114" t="s">
        <v>48</v>
      </c>
      <c r="C4" s="111"/>
      <c r="D4" s="111"/>
      <c r="E4" s="111"/>
      <c r="F4" s="111"/>
      <c r="G4" s="42" t="s">
        <v>47</v>
      </c>
      <c r="H4" s="115" t="s">
        <v>49</v>
      </c>
      <c r="I4" s="113"/>
      <c r="J4" s="113"/>
      <c r="K4" s="113"/>
      <c r="L4" s="113"/>
    </row>
    <row r="5" spans="1:15" ht="15" customHeight="1" x14ac:dyDescent="0.35">
      <c r="A5" s="41" t="s">
        <v>50</v>
      </c>
      <c r="B5" s="114" t="s">
        <v>51</v>
      </c>
      <c r="C5" s="111"/>
      <c r="D5" s="111"/>
      <c r="E5" s="111"/>
      <c r="F5" s="111"/>
      <c r="G5" s="118" t="s">
        <v>52</v>
      </c>
      <c r="H5" s="113"/>
      <c r="I5" s="113"/>
      <c r="J5" s="113"/>
      <c r="K5" s="113"/>
      <c r="L5" s="113"/>
    </row>
    <row r="6" spans="1:15" ht="43.5" customHeight="1" x14ac:dyDescent="0.35">
      <c r="A6" s="41" t="s">
        <v>53</v>
      </c>
      <c r="B6" s="114" t="s">
        <v>54</v>
      </c>
      <c r="C6" s="111"/>
      <c r="D6" s="111"/>
      <c r="E6" s="111"/>
      <c r="F6" s="111"/>
      <c r="G6" s="42" t="s">
        <v>50</v>
      </c>
      <c r="H6" s="115" t="s">
        <v>55</v>
      </c>
      <c r="I6" s="113"/>
      <c r="J6" s="113"/>
      <c r="K6" s="113"/>
      <c r="L6" s="113"/>
    </row>
    <row r="7" spans="1:15" ht="15" customHeight="1" x14ac:dyDescent="0.35">
      <c r="A7" s="41" t="s">
        <v>56</v>
      </c>
      <c r="B7" s="114" t="s">
        <v>54</v>
      </c>
      <c r="C7" s="111"/>
      <c r="D7" s="111"/>
      <c r="E7" s="111"/>
      <c r="F7" s="111"/>
      <c r="G7" s="42" t="s">
        <v>57</v>
      </c>
      <c r="H7" s="115" t="s">
        <v>58</v>
      </c>
      <c r="I7" s="113"/>
      <c r="J7" s="113"/>
      <c r="K7" s="113"/>
      <c r="L7" s="113"/>
    </row>
    <row r="8" spans="1:15" ht="15" customHeight="1" x14ac:dyDescent="0.35">
      <c r="G8" s="42" t="s">
        <v>59</v>
      </c>
      <c r="H8" s="115" t="s">
        <v>60</v>
      </c>
      <c r="I8" s="113"/>
      <c r="J8" s="113"/>
      <c r="K8" s="113"/>
      <c r="L8" s="113"/>
    </row>
    <row r="9" spans="1:15" ht="15" customHeight="1" x14ac:dyDescent="0.35">
      <c r="A9" s="43" t="s">
        <v>61</v>
      </c>
      <c r="B9" s="116" t="s">
        <v>62</v>
      </c>
      <c r="C9" s="117"/>
      <c r="D9" s="117"/>
      <c r="E9" s="117"/>
      <c r="F9" s="117"/>
      <c r="G9" s="44" t="s">
        <v>63</v>
      </c>
      <c r="H9" s="45" t="s">
        <v>64</v>
      </c>
      <c r="I9" s="46"/>
    </row>
    <row r="10" spans="1:15" x14ac:dyDescent="0.35">
      <c r="A10" s="41" t="s">
        <v>65</v>
      </c>
      <c r="B10" s="47" t="s">
        <v>66</v>
      </c>
      <c r="C10"/>
      <c r="D10"/>
      <c r="E10"/>
      <c r="F10"/>
      <c r="G10" s="42" t="s">
        <v>65</v>
      </c>
      <c r="H10" s="48" t="s">
        <v>66</v>
      </c>
    </row>
    <row r="12" spans="1:15" ht="53" thickBot="1" x14ac:dyDescent="0.4">
      <c r="A12" s="49" t="s">
        <v>67</v>
      </c>
      <c r="B12" s="49" t="s">
        <v>5</v>
      </c>
      <c r="C12" s="49" t="s">
        <v>68</v>
      </c>
      <c r="D12" s="49" t="s">
        <v>69</v>
      </c>
      <c r="E12" s="50" t="s">
        <v>70</v>
      </c>
      <c r="G12" s="51" t="s">
        <v>67</v>
      </c>
      <c r="H12" s="51" t="s">
        <v>5</v>
      </c>
      <c r="I12" s="51" t="s">
        <v>68</v>
      </c>
      <c r="J12" s="51" t="s">
        <v>69</v>
      </c>
      <c r="K12" s="52" t="s">
        <v>140</v>
      </c>
      <c r="M12" s="53"/>
      <c r="N12" s="50" t="s">
        <v>139</v>
      </c>
      <c r="O12" s="52" t="s">
        <v>140</v>
      </c>
    </row>
    <row r="13" spans="1:15" ht="15" thickTop="1" x14ac:dyDescent="0.35">
      <c r="A13" s="54" t="s">
        <v>48</v>
      </c>
      <c r="B13" s="54">
        <v>2008</v>
      </c>
      <c r="C13" s="54" t="s">
        <v>30</v>
      </c>
      <c r="D13" s="55">
        <v>160.5</v>
      </c>
      <c r="E13" s="40">
        <f>100</f>
        <v>100</v>
      </c>
      <c r="G13" s="56" t="s">
        <v>49</v>
      </c>
      <c r="H13" s="56">
        <v>2008</v>
      </c>
      <c r="I13" s="56" t="s">
        <v>30</v>
      </c>
      <c r="J13" s="57">
        <v>143.80000000000001</v>
      </c>
      <c r="K13" s="40">
        <f>100</f>
        <v>100</v>
      </c>
      <c r="M13" s="58">
        <v>39448</v>
      </c>
      <c r="N13" s="40">
        <v>100</v>
      </c>
      <c r="O13" s="40">
        <v>100</v>
      </c>
    </row>
    <row r="14" spans="1:15" x14ac:dyDescent="0.35">
      <c r="A14" s="54" t="s">
        <v>48</v>
      </c>
      <c r="B14" s="54">
        <v>2008</v>
      </c>
      <c r="C14" s="54" t="s">
        <v>31</v>
      </c>
      <c r="D14" s="55">
        <v>162</v>
      </c>
      <c r="E14" s="40">
        <f t="shared" ref="E14:E77" si="0">E13*D14/D13</f>
        <v>100.93457943925233</v>
      </c>
      <c r="G14" s="56" t="s">
        <v>49</v>
      </c>
      <c r="H14" s="56">
        <v>2008</v>
      </c>
      <c r="I14" s="56" t="s">
        <v>31</v>
      </c>
      <c r="J14" s="57">
        <v>151.4</v>
      </c>
      <c r="K14" s="40">
        <f t="shared" ref="K14:K77" si="1">K13*J14/J13</f>
        <v>105.28511821974965</v>
      </c>
      <c r="M14" s="58">
        <v>39479</v>
      </c>
      <c r="N14" s="40">
        <v>100.93457943925233</v>
      </c>
      <c r="O14" s="40">
        <v>105.28511821974965</v>
      </c>
    </row>
    <row r="15" spans="1:15" x14ac:dyDescent="0.35">
      <c r="A15" s="54" t="s">
        <v>48</v>
      </c>
      <c r="B15" s="54">
        <v>2008</v>
      </c>
      <c r="C15" s="54" t="s">
        <v>32</v>
      </c>
      <c r="D15" s="55">
        <v>170.5</v>
      </c>
      <c r="E15" s="40">
        <f t="shared" si="0"/>
        <v>106.23052959501558</v>
      </c>
      <c r="G15" s="56" t="s">
        <v>49</v>
      </c>
      <c r="H15" s="56">
        <v>2008</v>
      </c>
      <c r="I15" s="56" t="s">
        <v>32</v>
      </c>
      <c r="J15" s="57">
        <v>161.80000000000001</v>
      </c>
      <c r="K15" s="40">
        <f t="shared" si="1"/>
        <v>112.51738525730181</v>
      </c>
      <c r="M15" s="58">
        <v>39508</v>
      </c>
      <c r="N15" s="40">
        <v>106.23052959501558</v>
      </c>
      <c r="O15" s="40">
        <v>112.51738525730181</v>
      </c>
    </row>
    <row r="16" spans="1:15" x14ac:dyDescent="0.35">
      <c r="A16" s="54" t="s">
        <v>48</v>
      </c>
      <c r="B16" s="54">
        <v>2008</v>
      </c>
      <c r="C16" s="54" t="s">
        <v>33</v>
      </c>
      <c r="D16" s="55">
        <v>182.6</v>
      </c>
      <c r="E16" s="40">
        <f t="shared" si="0"/>
        <v>113.76947040498443</v>
      </c>
      <c r="G16" s="56" t="s">
        <v>49</v>
      </c>
      <c r="H16" s="56">
        <v>2008</v>
      </c>
      <c r="I16" s="56" t="s">
        <v>33</v>
      </c>
      <c r="J16" s="57">
        <v>179.4</v>
      </c>
      <c r="K16" s="40">
        <f t="shared" si="1"/>
        <v>124.75660639777469</v>
      </c>
      <c r="M16" s="58">
        <v>39539</v>
      </c>
      <c r="N16" s="40">
        <v>113.76947040498443</v>
      </c>
      <c r="O16" s="40">
        <v>124.75660639777469</v>
      </c>
    </row>
    <row r="17" spans="1:15" x14ac:dyDescent="0.35">
      <c r="A17" s="54" t="s">
        <v>48</v>
      </c>
      <c r="B17" s="54">
        <v>2008</v>
      </c>
      <c r="C17" s="54" t="s">
        <v>34</v>
      </c>
      <c r="D17" s="55">
        <v>199.9</v>
      </c>
      <c r="E17" s="40">
        <f t="shared" si="0"/>
        <v>124.54828660436139</v>
      </c>
      <c r="G17" s="56" t="s">
        <v>49</v>
      </c>
      <c r="H17" s="56">
        <v>2008</v>
      </c>
      <c r="I17" s="56" t="s">
        <v>34</v>
      </c>
      <c r="J17" s="57">
        <v>193.1</v>
      </c>
      <c r="K17" s="40">
        <f t="shared" si="1"/>
        <v>134.28372739916549</v>
      </c>
      <c r="M17" s="58">
        <v>39569</v>
      </c>
      <c r="N17" s="40">
        <v>124.54828660436139</v>
      </c>
      <c r="O17" s="40">
        <v>134.28372739916549</v>
      </c>
    </row>
    <row r="18" spans="1:15" x14ac:dyDescent="0.35">
      <c r="A18" s="54" t="s">
        <v>48</v>
      </c>
      <c r="B18" s="54">
        <v>2008</v>
      </c>
      <c r="C18" s="54" t="s">
        <v>35</v>
      </c>
      <c r="D18" s="55">
        <v>212.9</v>
      </c>
      <c r="E18" s="40">
        <f t="shared" si="0"/>
        <v>132.64797507788165</v>
      </c>
      <c r="G18" s="56" t="s">
        <v>49</v>
      </c>
      <c r="H18" s="56">
        <v>2008</v>
      </c>
      <c r="I18" s="56" t="s">
        <v>35</v>
      </c>
      <c r="J18" s="57">
        <v>214.4</v>
      </c>
      <c r="K18" s="40">
        <f t="shared" si="1"/>
        <v>149.09596662030597</v>
      </c>
      <c r="M18" s="58">
        <v>39600</v>
      </c>
      <c r="N18" s="40">
        <v>132.64797507788165</v>
      </c>
      <c r="O18" s="40">
        <v>149.09596662030597</v>
      </c>
    </row>
    <row r="19" spans="1:15" x14ac:dyDescent="0.35">
      <c r="A19" s="54" t="s">
        <v>48</v>
      </c>
      <c r="B19" s="54">
        <v>2008</v>
      </c>
      <c r="C19" s="54" t="s">
        <v>36</v>
      </c>
      <c r="D19" s="55">
        <v>217.5</v>
      </c>
      <c r="E19" s="40">
        <f t="shared" si="0"/>
        <v>135.51401869158883</v>
      </c>
      <c r="G19" s="56" t="s">
        <v>49</v>
      </c>
      <c r="H19" s="56">
        <v>2008</v>
      </c>
      <c r="I19" s="56" t="s">
        <v>36</v>
      </c>
      <c r="J19" s="57">
        <v>217.2</v>
      </c>
      <c r="K19" s="40">
        <f t="shared" si="1"/>
        <v>151.04311543810846</v>
      </c>
      <c r="M19" s="58">
        <v>39630</v>
      </c>
      <c r="N19" s="40">
        <v>135.51401869158883</v>
      </c>
      <c r="O19" s="40">
        <v>151.04311543810846</v>
      </c>
    </row>
    <row r="20" spans="1:15" x14ac:dyDescent="0.35">
      <c r="A20" s="54" t="s">
        <v>48</v>
      </c>
      <c r="B20" s="54">
        <v>2008</v>
      </c>
      <c r="C20" s="54" t="s">
        <v>37</v>
      </c>
      <c r="D20" s="55">
        <v>222.6</v>
      </c>
      <c r="E20" s="40">
        <f t="shared" si="0"/>
        <v>138.69158878504678</v>
      </c>
      <c r="G20" s="56" t="s">
        <v>49</v>
      </c>
      <c r="H20" s="56">
        <v>2008</v>
      </c>
      <c r="I20" s="56" t="s">
        <v>37</v>
      </c>
      <c r="J20" s="57">
        <v>215.2</v>
      </c>
      <c r="K20" s="40">
        <f t="shared" si="1"/>
        <v>149.65229485396381</v>
      </c>
      <c r="M20" s="58">
        <v>39661</v>
      </c>
      <c r="N20" s="40">
        <v>138.69158878504678</v>
      </c>
      <c r="O20" s="40">
        <v>149.65229485396381</v>
      </c>
    </row>
    <row r="21" spans="1:15" x14ac:dyDescent="0.35">
      <c r="A21" s="54" t="s">
        <v>48</v>
      </c>
      <c r="B21" s="54">
        <v>2008</v>
      </c>
      <c r="C21" s="54" t="s">
        <v>38</v>
      </c>
      <c r="D21" s="55">
        <v>216.7</v>
      </c>
      <c r="E21" s="40">
        <f t="shared" si="0"/>
        <v>135.01557632398757</v>
      </c>
      <c r="G21" s="56" t="s">
        <v>49</v>
      </c>
      <c r="H21" s="56">
        <v>2008</v>
      </c>
      <c r="I21" s="56" t="s">
        <v>38</v>
      </c>
      <c r="J21" s="57">
        <v>220.3</v>
      </c>
      <c r="K21" s="40">
        <f t="shared" si="1"/>
        <v>153.19888734353265</v>
      </c>
      <c r="M21" s="58">
        <v>39692</v>
      </c>
      <c r="N21" s="40">
        <v>135.01557632398757</v>
      </c>
      <c r="O21" s="40">
        <v>153.19888734353265</v>
      </c>
    </row>
    <row r="22" spans="1:15" x14ac:dyDescent="0.35">
      <c r="A22" s="54" t="s">
        <v>48</v>
      </c>
      <c r="B22" s="54">
        <v>2008</v>
      </c>
      <c r="C22" s="54" t="s">
        <v>39</v>
      </c>
      <c r="D22" s="55">
        <v>195.2</v>
      </c>
      <c r="E22" s="40">
        <f t="shared" si="0"/>
        <v>121.61993769470408</v>
      </c>
      <c r="G22" s="56" t="s">
        <v>49</v>
      </c>
      <c r="H22" s="56">
        <v>2008</v>
      </c>
      <c r="I22" s="56" t="s">
        <v>39</v>
      </c>
      <c r="J22" s="57">
        <v>201</v>
      </c>
      <c r="K22" s="40">
        <f t="shared" si="1"/>
        <v>139.77746870653681</v>
      </c>
      <c r="M22" s="58">
        <v>39722</v>
      </c>
      <c r="N22" s="40">
        <v>121.61993769470408</v>
      </c>
      <c r="O22" s="40">
        <v>139.77746870653681</v>
      </c>
    </row>
    <row r="23" spans="1:15" x14ac:dyDescent="0.35">
      <c r="A23" s="54" t="s">
        <v>48</v>
      </c>
      <c r="B23" s="54">
        <v>2008</v>
      </c>
      <c r="C23" s="54" t="s">
        <v>40</v>
      </c>
      <c r="D23" s="55">
        <v>179.1</v>
      </c>
      <c r="E23" s="40">
        <f t="shared" si="0"/>
        <v>111.588785046729</v>
      </c>
      <c r="G23" s="56" t="s">
        <v>49</v>
      </c>
      <c r="H23" s="56">
        <v>2008</v>
      </c>
      <c r="I23" s="56" t="s">
        <v>40</v>
      </c>
      <c r="J23" s="57">
        <v>184.8</v>
      </c>
      <c r="K23" s="40">
        <f t="shared" si="1"/>
        <v>128.51182197496519</v>
      </c>
      <c r="M23" s="58">
        <v>39753</v>
      </c>
      <c r="N23" s="40">
        <v>111.588785046729</v>
      </c>
      <c r="O23" s="40">
        <v>128.51182197496519</v>
      </c>
    </row>
    <row r="24" spans="1:15" x14ac:dyDescent="0.35">
      <c r="A24" s="54" t="s">
        <v>48</v>
      </c>
      <c r="B24" s="54">
        <v>2008</v>
      </c>
      <c r="C24" s="54" t="s">
        <v>41</v>
      </c>
      <c r="D24" s="55">
        <v>156.5</v>
      </c>
      <c r="E24" s="40">
        <f t="shared" si="0"/>
        <v>97.507788161993801</v>
      </c>
      <c r="G24" s="56" t="s">
        <v>49</v>
      </c>
      <c r="H24" s="56">
        <v>2008</v>
      </c>
      <c r="I24" s="56" t="s">
        <v>41</v>
      </c>
      <c r="J24" s="57">
        <v>153.1</v>
      </c>
      <c r="K24" s="40">
        <f t="shared" si="1"/>
        <v>106.46731571627255</v>
      </c>
      <c r="M24" s="58">
        <v>39783</v>
      </c>
      <c r="N24" s="40">
        <v>97.507788161993801</v>
      </c>
      <c r="O24" s="40">
        <v>106.46731571627255</v>
      </c>
    </row>
    <row r="25" spans="1:15" x14ac:dyDescent="0.35">
      <c r="A25" s="54" t="s">
        <v>48</v>
      </c>
      <c r="B25" s="54">
        <v>2009</v>
      </c>
      <c r="C25" s="54" t="s">
        <v>30</v>
      </c>
      <c r="D25" s="55">
        <v>148.9</v>
      </c>
      <c r="E25" s="40">
        <f t="shared" si="0"/>
        <v>92.772585669781961</v>
      </c>
      <c r="G25" s="56" t="s">
        <v>49</v>
      </c>
      <c r="H25" s="56">
        <v>2009</v>
      </c>
      <c r="I25" s="56" t="s">
        <v>30</v>
      </c>
      <c r="J25" s="57">
        <v>145.6</v>
      </c>
      <c r="K25" s="40">
        <f t="shared" si="1"/>
        <v>101.25173852573013</v>
      </c>
      <c r="M25" s="58">
        <v>39814</v>
      </c>
      <c r="N25" s="40">
        <v>92.772585669781961</v>
      </c>
      <c r="O25" s="40">
        <v>101.25173852573013</v>
      </c>
    </row>
    <row r="26" spans="1:15" x14ac:dyDescent="0.35">
      <c r="A26" s="54" t="s">
        <v>48</v>
      </c>
      <c r="B26" s="54">
        <v>2009</v>
      </c>
      <c r="C26" s="54" t="s">
        <v>31</v>
      </c>
      <c r="D26" s="55">
        <v>142.4</v>
      </c>
      <c r="E26" s="40">
        <f t="shared" si="0"/>
        <v>88.722741433021838</v>
      </c>
      <c r="G26" s="56" t="s">
        <v>49</v>
      </c>
      <c r="H26" s="56">
        <v>2009</v>
      </c>
      <c r="I26" s="56" t="s">
        <v>31</v>
      </c>
      <c r="J26" s="57">
        <v>139.80000000000001</v>
      </c>
      <c r="K26" s="40">
        <f t="shared" si="1"/>
        <v>97.218358831710674</v>
      </c>
      <c r="M26" s="58">
        <v>39845</v>
      </c>
      <c r="N26" s="40">
        <v>88.722741433021838</v>
      </c>
      <c r="O26" s="40">
        <v>97.218358831710674</v>
      </c>
    </row>
    <row r="27" spans="1:15" x14ac:dyDescent="0.35">
      <c r="A27" s="54" t="s">
        <v>48</v>
      </c>
      <c r="B27" s="54">
        <v>2009</v>
      </c>
      <c r="C27" s="54" t="s">
        <v>32</v>
      </c>
      <c r="D27" s="55">
        <v>138.80000000000001</v>
      </c>
      <c r="E27" s="40">
        <f t="shared" si="0"/>
        <v>86.479750778816239</v>
      </c>
      <c r="G27" s="56" t="s">
        <v>49</v>
      </c>
      <c r="H27" s="56">
        <v>2009</v>
      </c>
      <c r="I27" s="56" t="s">
        <v>32</v>
      </c>
      <c r="J27" s="57">
        <v>126.5</v>
      </c>
      <c r="K27" s="40">
        <f t="shared" si="1"/>
        <v>87.969401947148782</v>
      </c>
      <c r="M27" s="58">
        <v>39873</v>
      </c>
      <c r="N27" s="40">
        <v>86.479750778816239</v>
      </c>
      <c r="O27" s="40">
        <v>87.969401947148782</v>
      </c>
    </row>
    <row r="28" spans="1:15" x14ac:dyDescent="0.35">
      <c r="A28" s="54" t="s">
        <v>48</v>
      </c>
      <c r="B28" s="54">
        <v>2009</v>
      </c>
      <c r="C28" s="54" t="s">
        <v>33</v>
      </c>
      <c r="D28" s="55">
        <v>129.30000000000001</v>
      </c>
      <c r="E28" s="40">
        <f t="shared" si="0"/>
        <v>80.560747663551439</v>
      </c>
      <c r="G28" s="56" t="s">
        <v>49</v>
      </c>
      <c r="H28" s="56">
        <v>2009</v>
      </c>
      <c r="I28" s="56" t="s">
        <v>33</v>
      </c>
      <c r="J28" s="57">
        <v>121</v>
      </c>
      <c r="K28" s="40">
        <f t="shared" si="1"/>
        <v>84.144645340751012</v>
      </c>
      <c r="M28" s="58">
        <v>39904</v>
      </c>
      <c r="N28" s="40">
        <v>80.560747663551439</v>
      </c>
      <c r="O28" s="40">
        <v>84.144645340751012</v>
      </c>
    </row>
    <row r="29" spans="1:15" x14ac:dyDescent="0.35">
      <c r="A29" s="54" t="s">
        <v>48</v>
      </c>
      <c r="B29" s="54">
        <v>2009</v>
      </c>
      <c r="C29" s="54" t="s">
        <v>34</v>
      </c>
      <c r="D29" s="55">
        <v>126.1</v>
      </c>
      <c r="E29" s="40">
        <f t="shared" si="0"/>
        <v>78.56697819314644</v>
      </c>
      <c r="G29" s="56" t="s">
        <v>49</v>
      </c>
      <c r="H29" s="56">
        <v>2009</v>
      </c>
      <c r="I29" s="56" t="s">
        <v>34</v>
      </c>
      <c r="J29" s="57">
        <v>113.7</v>
      </c>
      <c r="K29" s="40">
        <f t="shared" si="1"/>
        <v>79.068150208623052</v>
      </c>
      <c r="M29" s="58">
        <v>39934</v>
      </c>
      <c r="N29" s="40">
        <v>78.56697819314644</v>
      </c>
      <c r="O29" s="40">
        <v>79.068150208623052</v>
      </c>
    </row>
    <row r="30" spans="1:15" x14ac:dyDescent="0.35">
      <c r="A30" s="54" t="s">
        <v>48</v>
      </c>
      <c r="B30" s="54">
        <v>2009</v>
      </c>
      <c r="C30" s="54" t="s">
        <v>35</v>
      </c>
      <c r="D30" s="55">
        <v>127.6</v>
      </c>
      <c r="E30" s="40">
        <f t="shared" si="0"/>
        <v>79.501557632398772</v>
      </c>
      <c r="G30" s="56" t="s">
        <v>49</v>
      </c>
      <c r="H30" s="56">
        <v>2009</v>
      </c>
      <c r="I30" s="56" t="s">
        <v>35</v>
      </c>
      <c r="J30" s="57">
        <v>114</v>
      </c>
      <c r="K30" s="40">
        <f t="shared" si="1"/>
        <v>79.276773296244741</v>
      </c>
      <c r="M30" s="58">
        <v>39965</v>
      </c>
      <c r="N30" s="40">
        <v>79.501557632398772</v>
      </c>
      <c r="O30" s="40">
        <v>79.276773296244741</v>
      </c>
    </row>
    <row r="31" spans="1:15" x14ac:dyDescent="0.35">
      <c r="A31" s="54" t="s">
        <v>48</v>
      </c>
      <c r="B31" s="54">
        <v>2009</v>
      </c>
      <c r="C31" s="54" t="s">
        <v>36</v>
      </c>
      <c r="D31" s="55">
        <v>130.9</v>
      </c>
      <c r="E31" s="40">
        <f t="shared" si="0"/>
        <v>81.55763239875391</v>
      </c>
      <c r="G31" s="56" t="s">
        <v>49</v>
      </c>
      <c r="H31" s="56">
        <v>2009</v>
      </c>
      <c r="I31" s="56" t="s">
        <v>36</v>
      </c>
      <c r="J31" s="57">
        <v>115.8</v>
      </c>
      <c r="K31" s="40">
        <f t="shared" si="1"/>
        <v>80.528511821974931</v>
      </c>
      <c r="M31" s="58">
        <v>39995</v>
      </c>
      <c r="N31" s="40">
        <v>81.55763239875391</v>
      </c>
      <c r="O31" s="40">
        <v>80.528511821974931</v>
      </c>
    </row>
    <row r="32" spans="1:15" x14ac:dyDescent="0.35">
      <c r="A32" s="54" t="s">
        <v>48</v>
      </c>
      <c r="B32" s="54">
        <v>2009</v>
      </c>
      <c r="C32" s="54" t="s">
        <v>37</v>
      </c>
      <c r="D32" s="55">
        <v>136.30000000000001</v>
      </c>
      <c r="E32" s="40">
        <f t="shared" si="0"/>
        <v>84.922118380062315</v>
      </c>
      <c r="G32" s="56" t="s">
        <v>49</v>
      </c>
      <c r="H32" s="56">
        <v>2009</v>
      </c>
      <c r="I32" s="56" t="s">
        <v>37</v>
      </c>
      <c r="J32" s="57">
        <v>118.8</v>
      </c>
      <c r="K32" s="40">
        <f t="shared" si="1"/>
        <v>82.614742698191904</v>
      </c>
      <c r="M32" s="58">
        <v>40026</v>
      </c>
      <c r="N32" s="40">
        <v>84.922118380062315</v>
      </c>
      <c r="O32" s="40">
        <v>82.614742698191904</v>
      </c>
    </row>
    <row r="33" spans="1:15" x14ac:dyDescent="0.35">
      <c r="A33" s="54" t="s">
        <v>48</v>
      </c>
      <c r="B33" s="54">
        <v>2009</v>
      </c>
      <c r="C33" s="54" t="s">
        <v>38</v>
      </c>
      <c r="D33" s="55">
        <v>141.69999999999999</v>
      </c>
      <c r="E33" s="40">
        <f t="shared" si="0"/>
        <v>88.286604361370721</v>
      </c>
      <c r="G33" s="56" t="s">
        <v>49</v>
      </c>
      <c r="H33" s="56">
        <v>2009</v>
      </c>
      <c r="I33" s="56" t="s">
        <v>38</v>
      </c>
      <c r="J33" s="57">
        <v>126.2</v>
      </c>
      <c r="K33" s="40">
        <f t="shared" si="1"/>
        <v>87.760778859527093</v>
      </c>
      <c r="M33" s="58">
        <v>40057</v>
      </c>
      <c r="N33" s="40">
        <v>88.286604361370721</v>
      </c>
      <c r="O33" s="40">
        <v>87.760778859527093</v>
      </c>
    </row>
    <row r="34" spans="1:15" x14ac:dyDescent="0.35">
      <c r="A34" s="54" t="s">
        <v>48</v>
      </c>
      <c r="B34" s="54">
        <v>2009</v>
      </c>
      <c r="C34" s="54" t="s">
        <v>39</v>
      </c>
      <c r="D34" s="55">
        <v>147.5</v>
      </c>
      <c r="E34" s="40">
        <f t="shared" si="0"/>
        <v>91.900311526479769</v>
      </c>
      <c r="G34" s="56" t="s">
        <v>49</v>
      </c>
      <c r="H34" s="56">
        <v>2009</v>
      </c>
      <c r="I34" s="56" t="s">
        <v>39</v>
      </c>
      <c r="J34" s="57">
        <v>127.5</v>
      </c>
      <c r="K34" s="40">
        <f t="shared" si="1"/>
        <v>88.664812239221106</v>
      </c>
      <c r="M34" s="58">
        <v>40087</v>
      </c>
      <c r="N34" s="40">
        <v>91.900311526479769</v>
      </c>
      <c r="O34" s="40">
        <v>88.664812239221106</v>
      </c>
    </row>
    <row r="35" spans="1:15" x14ac:dyDescent="0.35">
      <c r="A35" s="54" t="s">
        <v>48</v>
      </c>
      <c r="B35" s="54">
        <v>2009</v>
      </c>
      <c r="C35" s="54" t="s">
        <v>40</v>
      </c>
      <c r="D35" s="55">
        <v>143.80000000000001</v>
      </c>
      <c r="E35" s="40">
        <f t="shared" si="0"/>
        <v>89.595015576324016</v>
      </c>
      <c r="G35" s="56" t="s">
        <v>49</v>
      </c>
      <c r="H35" s="56">
        <v>2009</v>
      </c>
      <c r="I35" s="56" t="s">
        <v>40</v>
      </c>
      <c r="J35" s="57">
        <v>130</v>
      </c>
      <c r="K35" s="40">
        <f t="shared" si="1"/>
        <v>90.403337969401903</v>
      </c>
      <c r="M35" s="58">
        <v>40118</v>
      </c>
      <c r="N35" s="40">
        <v>89.595015576324016</v>
      </c>
      <c r="O35" s="40">
        <v>90.403337969401903</v>
      </c>
    </row>
    <row r="36" spans="1:15" x14ac:dyDescent="0.35">
      <c r="A36" s="54" t="s">
        <v>48</v>
      </c>
      <c r="B36" s="54">
        <v>2009</v>
      </c>
      <c r="C36" s="54" t="s">
        <v>41</v>
      </c>
      <c r="D36" s="55">
        <v>143.9</v>
      </c>
      <c r="E36" s="40">
        <f t="shared" si="0"/>
        <v>89.65732087227417</v>
      </c>
      <c r="G36" s="56" t="s">
        <v>49</v>
      </c>
      <c r="H36" s="56">
        <v>2009</v>
      </c>
      <c r="I36" s="56" t="s">
        <v>41</v>
      </c>
      <c r="J36" s="57">
        <v>130.4</v>
      </c>
      <c r="K36" s="40">
        <f t="shared" si="1"/>
        <v>90.681502086230836</v>
      </c>
      <c r="M36" s="58">
        <v>40148</v>
      </c>
      <c r="N36" s="40">
        <v>89.65732087227417</v>
      </c>
      <c r="O36" s="40">
        <v>90.681502086230836</v>
      </c>
    </row>
    <row r="37" spans="1:15" x14ac:dyDescent="0.35">
      <c r="A37" s="54" t="s">
        <v>48</v>
      </c>
      <c r="B37" s="54">
        <v>2010</v>
      </c>
      <c r="C37" s="54" t="s">
        <v>30</v>
      </c>
      <c r="D37" s="55">
        <v>148.19999999999999</v>
      </c>
      <c r="E37" s="40">
        <f t="shared" si="0"/>
        <v>92.336448598130858</v>
      </c>
      <c r="G37" s="56" t="s">
        <v>49</v>
      </c>
      <c r="H37" s="56">
        <v>2010</v>
      </c>
      <c r="I37" s="56" t="s">
        <v>30</v>
      </c>
      <c r="J37" s="57">
        <v>132.19999999999999</v>
      </c>
      <c r="K37" s="40">
        <f t="shared" si="1"/>
        <v>91.933240611961011</v>
      </c>
      <c r="M37" s="58">
        <v>40179</v>
      </c>
      <c r="N37" s="40">
        <v>92.336448598130858</v>
      </c>
      <c r="O37" s="40">
        <v>91.933240611961011</v>
      </c>
    </row>
    <row r="38" spans="1:15" x14ac:dyDescent="0.35">
      <c r="A38" s="54" t="s">
        <v>48</v>
      </c>
      <c r="B38" s="54">
        <v>2010</v>
      </c>
      <c r="C38" s="54" t="s">
        <v>31</v>
      </c>
      <c r="D38" s="55">
        <v>153.6</v>
      </c>
      <c r="E38" s="40">
        <f t="shared" si="0"/>
        <v>95.700934579439277</v>
      </c>
      <c r="G38" s="56" t="s">
        <v>49</v>
      </c>
      <c r="H38" s="56">
        <v>2010</v>
      </c>
      <c r="I38" s="56" t="s">
        <v>31</v>
      </c>
      <c r="J38" s="57">
        <v>137.9</v>
      </c>
      <c r="K38" s="40">
        <f t="shared" si="1"/>
        <v>95.897079276773269</v>
      </c>
      <c r="M38" s="58">
        <v>40210</v>
      </c>
      <c r="N38" s="40">
        <v>95.700934579439277</v>
      </c>
      <c r="O38" s="40">
        <v>95.897079276773269</v>
      </c>
    </row>
    <row r="39" spans="1:15" x14ac:dyDescent="0.35">
      <c r="A39" s="54" t="s">
        <v>48</v>
      </c>
      <c r="B39" s="54">
        <v>2010</v>
      </c>
      <c r="C39" s="54" t="s">
        <v>32</v>
      </c>
      <c r="D39" s="55">
        <v>158.80000000000001</v>
      </c>
      <c r="E39" s="40">
        <f t="shared" si="0"/>
        <v>98.94080996884739</v>
      </c>
      <c r="G39" s="56" t="s">
        <v>49</v>
      </c>
      <c r="H39" s="56">
        <v>2010</v>
      </c>
      <c r="I39" s="56" t="s">
        <v>32</v>
      </c>
      <c r="J39" s="57">
        <v>146.5</v>
      </c>
      <c r="K39" s="40">
        <f t="shared" si="1"/>
        <v>101.87760778859524</v>
      </c>
      <c r="M39" s="58">
        <v>40238</v>
      </c>
      <c r="N39" s="40">
        <v>98.94080996884739</v>
      </c>
      <c r="O39" s="40">
        <v>101.87760778859524</v>
      </c>
    </row>
    <row r="40" spans="1:15" x14ac:dyDescent="0.35">
      <c r="A40" s="54" t="s">
        <v>48</v>
      </c>
      <c r="B40" s="54">
        <v>2010</v>
      </c>
      <c r="C40" s="54" t="s">
        <v>33</v>
      </c>
      <c r="D40" s="55">
        <v>166.9</v>
      </c>
      <c r="E40" s="40">
        <f t="shared" si="0"/>
        <v>103.98753894081</v>
      </c>
      <c r="G40" s="56" t="s">
        <v>49</v>
      </c>
      <c r="H40" s="56">
        <v>2010</v>
      </c>
      <c r="I40" s="56" t="s">
        <v>33</v>
      </c>
      <c r="J40" s="57">
        <v>155.30000000000001</v>
      </c>
      <c r="K40" s="40">
        <f t="shared" si="1"/>
        <v>107.99721835883169</v>
      </c>
      <c r="M40" s="58">
        <v>40269</v>
      </c>
      <c r="N40" s="40">
        <v>103.98753894081</v>
      </c>
      <c r="O40" s="40">
        <v>107.99721835883169</v>
      </c>
    </row>
    <row r="41" spans="1:15" x14ac:dyDescent="0.35">
      <c r="A41" s="54" t="s">
        <v>48</v>
      </c>
      <c r="B41" s="54">
        <v>2010</v>
      </c>
      <c r="C41" s="54" t="s">
        <v>34</v>
      </c>
      <c r="D41" s="55">
        <v>173.7</v>
      </c>
      <c r="E41" s="40">
        <f t="shared" si="0"/>
        <v>108.2242990654206</v>
      </c>
      <c r="G41" s="56" t="s">
        <v>49</v>
      </c>
      <c r="H41" s="56">
        <v>2010</v>
      </c>
      <c r="I41" s="56" t="s">
        <v>34</v>
      </c>
      <c r="J41" s="57">
        <v>159.1</v>
      </c>
      <c r="K41" s="40">
        <f t="shared" si="1"/>
        <v>110.63977746870651</v>
      </c>
      <c r="M41" s="58">
        <v>40299</v>
      </c>
      <c r="N41" s="40">
        <v>108.2242990654206</v>
      </c>
      <c r="O41" s="40">
        <v>110.63977746870651</v>
      </c>
    </row>
    <row r="42" spans="1:15" x14ac:dyDescent="0.35">
      <c r="A42" s="54" t="s">
        <v>48</v>
      </c>
      <c r="B42" s="54">
        <v>2010</v>
      </c>
      <c r="C42" s="54" t="s">
        <v>35</v>
      </c>
      <c r="D42" s="55">
        <v>176.3</v>
      </c>
      <c r="E42" s="40">
        <f t="shared" si="0"/>
        <v>109.84423676012466</v>
      </c>
      <c r="G42" s="56" t="s">
        <v>49</v>
      </c>
      <c r="H42" s="56">
        <v>2010</v>
      </c>
      <c r="I42" s="56" t="s">
        <v>35</v>
      </c>
      <c r="J42" s="57">
        <v>161.6</v>
      </c>
      <c r="K42" s="40">
        <f t="shared" si="1"/>
        <v>112.37830319888732</v>
      </c>
      <c r="M42" s="58">
        <v>40330</v>
      </c>
      <c r="N42" s="40">
        <v>109.84423676012466</v>
      </c>
      <c r="O42" s="40">
        <v>112.37830319888732</v>
      </c>
    </row>
    <row r="43" spans="1:15" x14ac:dyDescent="0.35">
      <c r="A43" s="54" t="s">
        <v>48</v>
      </c>
      <c r="B43" s="54">
        <v>2010</v>
      </c>
      <c r="C43" s="54" t="s">
        <v>36</v>
      </c>
      <c r="D43" s="55">
        <v>168.1</v>
      </c>
      <c r="E43" s="40">
        <f t="shared" si="0"/>
        <v>104.73520249221187</v>
      </c>
      <c r="G43" s="56" t="s">
        <v>49</v>
      </c>
      <c r="H43" s="56">
        <v>2010</v>
      </c>
      <c r="I43" s="56" t="s">
        <v>36</v>
      </c>
      <c r="J43" s="57">
        <v>157.80000000000001</v>
      </c>
      <c r="K43" s="40">
        <f t="shared" si="1"/>
        <v>109.73574408901251</v>
      </c>
      <c r="M43" s="58">
        <v>40360</v>
      </c>
      <c r="N43" s="40">
        <v>104.73520249221187</v>
      </c>
      <c r="O43" s="40">
        <v>109.73574408901251</v>
      </c>
    </row>
    <row r="44" spans="1:15" x14ac:dyDescent="0.35">
      <c r="A44" s="54" t="s">
        <v>48</v>
      </c>
      <c r="B44" s="54">
        <v>2010</v>
      </c>
      <c r="C44" s="54" t="s">
        <v>37</v>
      </c>
      <c r="D44" s="55">
        <v>162</v>
      </c>
      <c r="E44" s="40">
        <f t="shared" si="0"/>
        <v>100.93457943925236</v>
      </c>
      <c r="G44" s="56" t="s">
        <v>49</v>
      </c>
      <c r="H44" s="56">
        <v>2010</v>
      </c>
      <c r="I44" s="56" t="s">
        <v>37</v>
      </c>
      <c r="J44" s="57">
        <v>153.1</v>
      </c>
      <c r="K44" s="40">
        <f t="shared" si="1"/>
        <v>106.46731571627258</v>
      </c>
      <c r="M44" s="58">
        <v>40391</v>
      </c>
      <c r="N44" s="40">
        <v>100.93457943925236</v>
      </c>
      <c r="O44" s="40">
        <v>106.46731571627258</v>
      </c>
    </row>
    <row r="45" spans="1:15" x14ac:dyDescent="0.35">
      <c r="A45" s="54" t="s">
        <v>48</v>
      </c>
      <c r="B45" s="54">
        <v>2010</v>
      </c>
      <c r="C45" s="54" t="s">
        <v>38</v>
      </c>
      <c r="D45" s="55">
        <v>162.1</v>
      </c>
      <c r="E45" s="40">
        <f t="shared" si="0"/>
        <v>100.99688473520251</v>
      </c>
      <c r="G45" s="56" t="s">
        <v>49</v>
      </c>
      <c r="H45" s="56">
        <v>2010</v>
      </c>
      <c r="I45" s="56" t="s">
        <v>38</v>
      </c>
      <c r="J45" s="57">
        <v>153.19999999999999</v>
      </c>
      <c r="K45" s="40">
        <f t="shared" si="1"/>
        <v>106.5368567454798</v>
      </c>
      <c r="M45" s="58">
        <v>40422</v>
      </c>
      <c r="N45" s="40">
        <v>100.99688473520251</v>
      </c>
      <c r="O45" s="40">
        <v>106.5368567454798</v>
      </c>
    </row>
    <row r="46" spans="1:15" x14ac:dyDescent="0.35">
      <c r="A46" s="54" t="s">
        <v>48</v>
      </c>
      <c r="B46" s="54">
        <v>2010</v>
      </c>
      <c r="C46" s="54" t="s">
        <v>39</v>
      </c>
      <c r="D46" s="55">
        <v>163.6</v>
      </c>
      <c r="E46" s="40">
        <f t="shared" si="0"/>
        <v>101.93146417445485</v>
      </c>
      <c r="G46" s="56" t="s">
        <v>49</v>
      </c>
      <c r="H46" s="56">
        <v>2010</v>
      </c>
      <c r="I46" s="56" t="s">
        <v>39</v>
      </c>
      <c r="J46" s="57">
        <v>152.19999999999999</v>
      </c>
      <c r="K46" s="40">
        <f t="shared" si="1"/>
        <v>105.84144645340747</v>
      </c>
      <c r="M46" s="58">
        <v>40452</v>
      </c>
      <c r="N46" s="40">
        <v>101.93146417445485</v>
      </c>
      <c r="O46" s="40">
        <v>105.84144645340747</v>
      </c>
    </row>
    <row r="47" spans="1:15" x14ac:dyDescent="0.35">
      <c r="A47" s="54" t="s">
        <v>48</v>
      </c>
      <c r="B47" s="54">
        <v>2010</v>
      </c>
      <c r="C47" s="54" t="s">
        <v>40</v>
      </c>
      <c r="D47" s="55">
        <v>163.19999999999999</v>
      </c>
      <c r="E47" s="40">
        <f t="shared" si="0"/>
        <v>101.68224299065422</v>
      </c>
      <c r="G47" s="56" t="s">
        <v>49</v>
      </c>
      <c r="H47" s="56">
        <v>2010</v>
      </c>
      <c r="I47" s="56" t="s">
        <v>40</v>
      </c>
      <c r="J47" s="57">
        <v>154.6</v>
      </c>
      <c r="K47" s="40">
        <f t="shared" si="1"/>
        <v>107.51043115438104</v>
      </c>
      <c r="M47" s="58">
        <v>40483</v>
      </c>
      <c r="N47" s="40">
        <v>101.68224299065422</v>
      </c>
      <c r="O47" s="40">
        <v>107.51043115438104</v>
      </c>
    </row>
    <row r="48" spans="1:15" x14ac:dyDescent="0.35">
      <c r="A48" s="54" t="s">
        <v>48</v>
      </c>
      <c r="B48" s="54">
        <v>2010</v>
      </c>
      <c r="C48" s="54" t="s">
        <v>41</v>
      </c>
      <c r="D48" s="55">
        <v>164.3</v>
      </c>
      <c r="E48" s="40">
        <f t="shared" si="0"/>
        <v>102.36760124610593</v>
      </c>
      <c r="G48" s="56" t="s">
        <v>49</v>
      </c>
      <c r="H48" s="56">
        <v>2010</v>
      </c>
      <c r="I48" s="56" t="s">
        <v>41</v>
      </c>
      <c r="J48" s="57">
        <v>154.30000000000001</v>
      </c>
      <c r="K48" s="40">
        <f t="shared" si="1"/>
        <v>107.30180806675936</v>
      </c>
      <c r="M48" s="58">
        <v>40513</v>
      </c>
      <c r="N48" s="40">
        <v>102.36760124610593</v>
      </c>
      <c r="O48" s="40">
        <v>107.30180806675936</v>
      </c>
    </row>
    <row r="49" spans="1:15" x14ac:dyDescent="0.35">
      <c r="A49" s="54" t="s">
        <v>48</v>
      </c>
      <c r="B49" s="54">
        <v>2011</v>
      </c>
      <c r="C49" s="54" t="s">
        <v>30</v>
      </c>
      <c r="D49" s="55">
        <v>169.3</v>
      </c>
      <c r="E49" s="40">
        <f t="shared" si="0"/>
        <v>105.48286604361373</v>
      </c>
      <c r="G49" s="56" t="s">
        <v>49</v>
      </c>
      <c r="H49" s="56">
        <v>2011</v>
      </c>
      <c r="I49" s="56" t="s">
        <v>30</v>
      </c>
      <c r="J49" s="57">
        <v>160.6</v>
      </c>
      <c r="K49" s="40">
        <f t="shared" si="1"/>
        <v>111.68289290681498</v>
      </c>
      <c r="M49" s="58">
        <v>40544</v>
      </c>
      <c r="N49" s="40">
        <v>105.48286604361373</v>
      </c>
      <c r="O49" s="40">
        <v>111.68289290681498</v>
      </c>
    </row>
    <row r="50" spans="1:15" x14ac:dyDescent="0.35">
      <c r="A50" s="54" t="s">
        <v>48</v>
      </c>
      <c r="B50" s="54">
        <v>2011</v>
      </c>
      <c r="C50" s="54" t="s">
        <v>31</v>
      </c>
      <c r="D50" s="55">
        <v>179.9</v>
      </c>
      <c r="E50" s="40">
        <f t="shared" si="0"/>
        <v>112.08722741433024</v>
      </c>
      <c r="G50" s="56" t="s">
        <v>49</v>
      </c>
      <c r="H50" s="56">
        <v>2011</v>
      </c>
      <c r="I50" s="56" t="s">
        <v>31</v>
      </c>
      <c r="J50" s="57">
        <v>165.2</v>
      </c>
      <c r="K50" s="40">
        <f t="shared" si="1"/>
        <v>114.88178025034766</v>
      </c>
      <c r="M50" s="58">
        <v>40575</v>
      </c>
      <c r="N50" s="40">
        <v>112.08722741433024</v>
      </c>
      <c r="O50" s="40">
        <v>114.88178025034766</v>
      </c>
    </row>
    <row r="51" spans="1:15" x14ac:dyDescent="0.35">
      <c r="A51" s="54" t="s">
        <v>48</v>
      </c>
      <c r="B51" s="54">
        <v>2011</v>
      </c>
      <c r="C51" s="54" t="s">
        <v>32</v>
      </c>
      <c r="D51" s="55">
        <v>184.3</v>
      </c>
      <c r="E51" s="40">
        <f t="shared" si="0"/>
        <v>114.82866043613711</v>
      </c>
      <c r="G51" s="56" t="s">
        <v>49</v>
      </c>
      <c r="H51" s="56">
        <v>2011</v>
      </c>
      <c r="I51" s="56" t="s">
        <v>32</v>
      </c>
      <c r="J51" s="57">
        <v>175.2</v>
      </c>
      <c r="K51" s="40">
        <f t="shared" si="1"/>
        <v>121.83588317107089</v>
      </c>
      <c r="M51" s="58">
        <v>40603</v>
      </c>
      <c r="N51" s="40">
        <v>114.82866043613711</v>
      </c>
      <c r="O51" s="40">
        <v>121.83588317107089</v>
      </c>
    </row>
    <row r="52" spans="1:15" x14ac:dyDescent="0.35">
      <c r="A52" s="54" t="s">
        <v>48</v>
      </c>
      <c r="B52" s="54">
        <v>2011</v>
      </c>
      <c r="C52" s="54" t="s">
        <v>33</v>
      </c>
      <c r="D52" s="55">
        <v>187.8</v>
      </c>
      <c r="E52" s="40">
        <f t="shared" si="0"/>
        <v>117.00934579439257</v>
      </c>
      <c r="G52" s="56" t="s">
        <v>49</v>
      </c>
      <c r="H52" s="56">
        <v>2011</v>
      </c>
      <c r="I52" s="56" t="s">
        <v>33</v>
      </c>
      <c r="J52" s="57">
        <v>178</v>
      </c>
      <c r="K52" s="40">
        <f t="shared" si="1"/>
        <v>123.7830319888734</v>
      </c>
      <c r="M52" s="58">
        <v>40634</v>
      </c>
      <c r="N52" s="40">
        <v>117.00934579439257</v>
      </c>
      <c r="O52" s="40">
        <v>123.7830319888734</v>
      </c>
    </row>
    <row r="53" spans="1:15" x14ac:dyDescent="0.35">
      <c r="A53" s="54" t="s">
        <v>48</v>
      </c>
      <c r="B53" s="54">
        <v>2011</v>
      </c>
      <c r="C53" s="54" t="s">
        <v>34</v>
      </c>
      <c r="D53" s="55">
        <v>187.8</v>
      </c>
      <c r="E53" s="40">
        <f t="shared" si="0"/>
        <v>117.00934579439257</v>
      </c>
      <c r="G53" s="56" t="s">
        <v>49</v>
      </c>
      <c r="H53" s="56">
        <v>2011</v>
      </c>
      <c r="I53" s="56" t="s">
        <v>34</v>
      </c>
      <c r="J53" s="57">
        <v>179.6</v>
      </c>
      <c r="K53" s="40">
        <f t="shared" si="1"/>
        <v>124.89568845618912</v>
      </c>
      <c r="M53" s="58">
        <v>40664</v>
      </c>
      <c r="N53" s="40">
        <v>117.00934579439257</v>
      </c>
      <c r="O53" s="40">
        <v>124.89568845618912</v>
      </c>
    </row>
    <row r="54" spans="1:15" x14ac:dyDescent="0.35">
      <c r="A54" s="54" t="s">
        <v>48</v>
      </c>
      <c r="B54" s="54">
        <v>2011</v>
      </c>
      <c r="C54" s="54" t="s">
        <v>35</v>
      </c>
      <c r="D54" s="55">
        <v>185.7</v>
      </c>
      <c r="E54" s="40">
        <f t="shared" si="0"/>
        <v>115.70093457943929</v>
      </c>
      <c r="G54" s="56" t="s">
        <v>49</v>
      </c>
      <c r="H54" s="56">
        <v>2011</v>
      </c>
      <c r="I54" s="56" t="s">
        <v>35</v>
      </c>
      <c r="J54" s="57">
        <v>178.3</v>
      </c>
      <c r="K54" s="40">
        <f t="shared" si="1"/>
        <v>123.99165507649511</v>
      </c>
      <c r="M54" s="58">
        <v>40695</v>
      </c>
      <c r="N54" s="40">
        <v>115.70093457943929</v>
      </c>
      <c r="O54" s="40">
        <v>123.99165507649511</v>
      </c>
    </row>
    <row r="55" spans="1:15" x14ac:dyDescent="0.35">
      <c r="A55" s="54" t="s">
        <v>48</v>
      </c>
      <c r="B55" s="54">
        <v>2011</v>
      </c>
      <c r="C55" s="54" t="s">
        <v>36</v>
      </c>
      <c r="D55" s="55">
        <v>186.1</v>
      </c>
      <c r="E55" s="40">
        <f t="shared" si="0"/>
        <v>115.95015576323992</v>
      </c>
      <c r="G55" s="56" t="s">
        <v>49</v>
      </c>
      <c r="H55" s="56">
        <v>2011</v>
      </c>
      <c r="I55" s="56" t="s">
        <v>36</v>
      </c>
      <c r="J55" s="57">
        <v>178.3</v>
      </c>
      <c r="K55" s="40">
        <f t="shared" si="1"/>
        <v>123.99165507649512</v>
      </c>
      <c r="M55" s="58">
        <v>40725</v>
      </c>
      <c r="N55" s="40">
        <v>115.95015576323992</v>
      </c>
      <c r="O55" s="40">
        <v>123.99165507649512</v>
      </c>
    </row>
    <row r="56" spans="1:15" x14ac:dyDescent="0.35">
      <c r="A56" s="54" t="s">
        <v>48</v>
      </c>
      <c r="B56" s="54">
        <v>2011</v>
      </c>
      <c r="C56" s="54" t="s">
        <v>37</v>
      </c>
      <c r="D56" s="55">
        <v>186.3</v>
      </c>
      <c r="E56" s="40">
        <f t="shared" si="0"/>
        <v>116.07476635514026</v>
      </c>
      <c r="G56" s="56" t="s">
        <v>49</v>
      </c>
      <c r="H56" s="56">
        <v>2011</v>
      </c>
      <c r="I56" s="56" t="s">
        <v>37</v>
      </c>
      <c r="J56" s="57">
        <v>177.2</v>
      </c>
      <c r="K56" s="40">
        <f t="shared" si="1"/>
        <v>123.22670375521555</v>
      </c>
      <c r="M56" s="58">
        <v>40756</v>
      </c>
      <c r="N56" s="40">
        <v>116.07476635514026</v>
      </c>
      <c r="O56" s="40">
        <v>123.22670375521555</v>
      </c>
    </row>
    <row r="57" spans="1:15" x14ac:dyDescent="0.35">
      <c r="A57" s="54" t="s">
        <v>48</v>
      </c>
      <c r="B57" s="54">
        <v>2011</v>
      </c>
      <c r="C57" s="54" t="s">
        <v>38</v>
      </c>
      <c r="D57" s="55">
        <v>186.1</v>
      </c>
      <c r="E57" s="40">
        <f t="shared" si="0"/>
        <v>115.95015576323992</v>
      </c>
      <c r="G57" s="56" t="s">
        <v>49</v>
      </c>
      <c r="H57" s="56">
        <v>2011</v>
      </c>
      <c r="I57" s="56" t="s">
        <v>38</v>
      </c>
      <c r="J57" s="57">
        <v>177.4</v>
      </c>
      <c r="K57" s="40">
        <f t="shared" si="1"/>
        <v>123.36578581363003</v>
      </c>
      <c r="M57" s="58">
        <v>40787</v>
      </c>
      <c r="N57" s="40">
        <v>115.95015576323992</v>
      </c>
      <c r="O57" s="40">
        <v>123.36578581363003</v>
      </c>
    </row>
    <row r="58" spans="1:15" x14ac:dyDescent="0.35">
      <c r="A58" s="54" t="s">
        <v>48</v>
      </c>
      <c r="B58" s="54">
        <v>2011</v>
      </c>
      <c r="C58" s="54" t="s">
        <v>39</v>
      </c>
      <c r="D58" s="55">
        <v>184.4</v>
      </c>
      <c r="E58" s="40">
        <f t="shared" si="0"/>
        <v>114.89096573208728</v>
      </c>
      <c r="G58" s="56" t="s">
        <v>49</v>
      </c>
      <c r="H58" s="56">
        <v>2011</v>
      </c>
      <c r="I58" s="56" t="s">
        <v>39</v>
      </c>
      <c r="J58" s="57">
        <v>173.5</v>
      </c>
      <c r="K58" s="40">
        <f t="shared" si="1"/>
        <v>120.65368567454797</v>
      </c>
      <c r="M58" s="58">
        <v>40817</v>
      </c>
      <c r="N58" s="40">
        <v>114.89096573208728</v>
      </c>
      <c r="O58" s="40">
        <v>120.65368567454797</v>
      </c>
    </row>
    <row r="59" spans="1:15" x14ac:dyDescent="0.35">
      <c r="A59" s="54" t="s">
        <v>48</v>
      </c>
      <c r="B59" s="54">
        <v>2011</v>
      </c>
      <c r="C59" s="54" t="s">
        <v>40</v>
      </c>
      <c r="D59" s="55">
        <v>183.2</v>
      </c>
      <c r="E59" s="40">
        <f t="shared" si="0"/>
        <v>114.1433021806854</v>
      </c>
      <c r="G59" s="56" t="s">
        <v>49</v>
      </c>
      <c r="H59" s="56">
        <v>2011</v>
      </c>
      <c r="I59" s="56" t="s">
        <v>40</v>
      </c>
      <c r="J59" s="57">
        <v>169.4</v>
      </c>
      <c r="K59" s="40">
        <f t="shared" si="1"/>
        <v>117.80250347705146</v>
      </c>
      <c r="M59" s="58">
        <v>40848</v>
      </c>
      <c r="N59" s="40">
        <v>114.1433021806854</v>
      </c>
      <c r="O59" s="40">
        <v>117.80250347705146</v>
      </c>
    </row>
    <row r="60" spans="1:15" x14ac:dyDescent="0.35">
      <c r="A60" s="54" t="s">
        <v>48</v>
      </c>
      <c r="B60" s="54">
        <v>2011</v>
      </c>
      <c r="C60" s="54" t="s">
        <v>41</v>
      </c>
      <c r="D60" s="55">
        <v>182.8</v>
      </c>
      <c r="E60" s="40">
        <f t="shared" si="0"/>
        <v>113.8940809968848</v>
      </c>
      <c r="G60" s="56" t="s">
        <v>49</v>
      </c>
      <c r="H60" s="56">
        <v>2011</v>
      </c>
      <c r="I60" s="56" t="s">
        <v>41</v>
      </c>
      <c r="J60" s="57">
        <v>168.1</v>
      </c>
      <c r="K60" s="40">
        <f t="shared" si="1"/>
        <v>116.89847009735743</v>
      </c>
      <c r="M60" s="58">
        <v>40878</v>
      </c>
      <c r="N60" s="40">
        <v>113.8940809968848</v>
      </c>
      <c r="O60" s="40">
        <v>116.89847009735743</v>
      </c>
    </row>
    <row r="61" spans="1:15" x14ac:dyDescent="0.35">
      <c r="A61" s="54" t="s">
        <v>48</v>
      </c>
      <c r="B61" s="54">
        <v>2012</v>
      </c>
      <c r="C61" s="54" t="s">
        <v>30</v>
      </c>
      <c r="D61" s="55">
        <v>183</v>
      </c>
      <c r="E61" s="40">
        <f t="shared" si="0"/>
        <v>114.0186915887851</v>
      </c>
      <c r="G61" s="56" t="s">
        <v>49</v>
      </c>
      <c r="H61" s="56">
        <v>2012</v>
      </c>
      <c r="I61" s="56" t="s">
        <v>30</v>
      </c>
      <c r="J61" s="57">
        <v>167.4</v>
      </c>
      <c r="K61" s="40">
        <f t="shared" si="1"/>
        <v>116.41168289290681</v>
      </c>
      <c r="M61" s="58">
        <v>40909</v>
      </c>
      <c r="N61" s="40">
        <v>114.0186915887851</v>
      </c>
      <c r="O61" s="40">
        <v>116.41168289290681</v>
      </c>
    </row>
    <row r="62" spans="1:15" x14ac:dyDescent="0.35">
      <c r="A62" s="54" t="s">
        <v>48</v>
      </c>
      <c r="B62" s="54">
        <v>2012</v>
      </c>
      <c r="C62" s="54" t="s">
        <v>31</v>
      </c>
      <c r="D62" s="55">
        <v>184.8</v>
      </c>
      <c r="E62" s="40">
        <f t="shared" si="0"/>
        <v>115.14018691588791</v>
      </c>
      <c r="G62" s="56" t="s">
        <v>49</v>
      </c>
      <c r="H62" s="56">
        <v>2012</v>
      </c>
      <c r="I62" s="56" t="s">
        <v>31</v>
      </c>
      <c r="J62" s="57">
        <v>166.3</v>
      </c>
      <c r="K62" s="40">
        <f t="shared" si="1"/>
        <v>115.64673157162726</v>
      </c>
      <c r="M62" s="58">
        <v>40940</v>
      </c>
      <c r="N62" s="40">
        <v>115.14018691588791</v>
      </c>
      <c r="O62" s="40">
        <v>115.64673157162726</v>
      </c>
    </row>
    <row r="63" spans="1:15" x14ac:dyDescent="0.35">
      <c r="A63" s="54" t="s">
        <v>48</v>
      </c>
      <c r="B63" s="54">
        <v>2012</v>
      </c>
      <c r="C63" s="54" t="s">
        <v>32</v>
      </c>
      <c r="D63" s="55">
        <v>183</v>
      </c>
      <c r="E63" s="40">
        <f t="shared" si="0"/>
        <v>114.01869158878509</v>
      </c>
      <c r="G63" s="56" t="s">
        <v>49</v>
      </c>
      <c r="H63" s="56">
        <v>2012</v>
      </c>
      <c r="I63" s="56" t="s">
        <v>32</v>
      </c>
      <c r="J63" s="57">
        <v>165.9</v>
      </c>
      <c r="K63" s="40">
        <f t="shared" si="1"/>
        <v>115.36856745479831</v>
      </c>
      <c r="M63" s="58">
        <v>40969</v>
      </c>
      <c r="N63" s="40">
        <v>114.01869158878509</v>
      </c>
      <c r="O63" s="40">
        <v>115.36856745479831</v>
      </c>
    </row>
    <row r="64" spans="1:15" x14ac:dyDescent="0.35">
      <c r="A64" s="54" t="s">
        <v>48</v>
      </c>
      <c r="B64" s="54">
        <v>2012</v>
      </c>
      <c r="C64" s="54" t="s">
        <v>33</v>
      </c>
      <c r="D64" s="55">
        <v>183</v>
      </c>
      <c r="E64" s="40">
        <f t="shared" si="0"/>
        <v>114.01869158878509</v>
      </c>
      <c r="G64" s="56" t="s">
        <v>49</v>
      </c>
      <c r="H64" s="56">
        <v>2012</v>
      </c>
      <c r="I64" s="56" t="s">
        <v>33</v>
      </c>
      <c r="J64" s="57">
        <v>166.4</v>
      </c>
      <c r="K64" s="40">
        <f t="shared" si="1"/>
        <v>115.71627260083447</v>
      </c>
      <c r="M64" s="58">
        <v>41000</v>
      </c>
      <c r="N64" s="40">
        <v>114.01869158878509</v>
      </c>
      <c r="O64" s="40">
        <v>115.71627260083447</v>
      </c>
    </row>
    <row r="65" spans="1:15" x14ac:dyDescent="0.35">
      <c r="A65" s="54" t="s">
        <v>48</v>
      </c>
      <c r="B65" s="54">
        <v>2012</v>
      </c>
      <c r="C65" s="54" t="s">
        <v>34</v>
      </c>
      <c r="D65" s="55">
        <v>181.9</v>
      </c>
      <c r="E65" s="40">
        <f t="shared" si="0"/>
        <v>113.33333333333337</v>
      </c>
      <c r="G65" s="56" t="s">
        <v>49</v>
      </c>
      <c r="H65" s="56">
        <v>2012</v>
      </c>
      <c r="I65" s="56" t="s">
        <v>34</v>
      </c>
      <c r="J65" s="57">
        <v>167.8</v>
      </c>
      <c r="K65" s="40">
        <f t="shared" si="1"/>
        <v>116.68984700973573</v>
      </c>
      <c r="M65" s="58">
        <v>41030</v>
      </c>
      <c r="N65" s="40">
        <v>113.33333333333337</v>
      </c>
      <c r="O65" s="40">
        <v>116.68984700973573</v>
      </c>
    </row>
    <row r="66" spans="1:15" x14ac:dyDescent="0.35">
      <c r="A66" s="54" t="s">
        <v>48</v>
      </c>
      <c r="B66" s="54">
        <v>2012</v>
      </c>
      <c r="C66" s="54" t="s">
        <v>35</v>
      </c>
      <c r="D66" s="55">
        <v>177.1</v>
      </c>
      <c r="E66" s="40">
        <f t="shared" si="0"/>
        <v>110.34267912772589</v>
      </c>
      <c r="G66" s="56" t="s">
        <v>49</v>
      </c>
      <c r="H66" s="56">
        <v>2012</v>
      </c>
      <c r="I66" s="56" t="s">
        <v>35</v>
      </c>
      <c r="J66" s="57">
        <v>164.9</v>
      </c>
      <c r="K66" s="40">
        <f t="shared" si="1"/>
        <v>114.67315716272599</v>
      </c>
      <c r="M66" s="58">
        <v>41061</v>
      </c>
      <c r="N66" s="40">
        <v>110.34267912772589</v>
      </c>
      <c r="O66" s="40">
        <v>114.67315716272599</v>
      </c>
    </row>
    <row r="67" spans="1:15" x14ac:dyDescent="0.35">
      <c r="A67" s="54" t="s">
        <v>48</v>
      </c>
      <c r="B67" s="54">
        <v>2012</v>
      </c>
      <c r="C67" s="54" t="s">
        <v>36</v>
      </c>
      <c r="D67" s="55">
        <v>173.4</v>
      </c>
      <c r="E67" s="40">
        <f t="shared" si="0"/>
        <v>108.03738317757012</v>
      </c>
      <c r="G67" s="56" t="s">
        <v>49</v>
      </c>
      <c r="H67" s="56">
        <v>2012</v>
      </c>
      <c r="I67" s="56" t="s">
        <v>36</v>
      </c>
      <c r="J67" s="57">
        <v>161.6</v>
      </c>
      <c r="K67" s="40">
        <f t="shared" si="1"/>
        <v>112.37830319888731</v>
      </c>
      <c r="M67" s="58">
        <v>41091</v>
      </c>
      <c r="N67" s="40">
        <v>108.03738317757012</v>
      </c>
      <c r="O67" s="40">
        <v>112.37830319888731</v>
      </c>
    </row>
    <row r="68" spans="1:15" x14ac:dyDescent="0.35">
      <c r="A68" s="54" t="s">
        <v>48</v>
      </c>
      <c r="B68" s="54">
        <v>2012</v>
      </c>
      <c r="C68" s="54" t="s">
        <v>37</v>
      </c>
      <c r="D68" s="55">
        <v>168.5</v>
      </c>
      <c r="E68" s="40">
        <f t="shared" si="0"/>
        <v>104.98442367601248</v>
      </c>
      <c r="G68" s="56" t="s">
        <v>49</v>
      </c>
      <c r="H68" s="56">
        <v>2012</v>
      </c>
      <c r="I68" s="56" t="s">
        <v>37</v>
      </c>
      <c r="J68" s="57">
        <v>157.4</v>
      </c>
      <c r="K68" s="40">
        <f t="shared" si="1"/>
        <v>109.45757997218357</v>
      </c>
      <c r="M68" s="58">
        <v>41122</v>
      </c>
      <c r="N68" s="40">
        <v>104.98442367601248</v>
      </c>
      <c r="O68" s="40">
        <v>109.45757997218357</v>
      </c>
    </row>
    <row r="69" spans="1:15" x14ac:dyDescent="0.35">
      <c r="A69" s="54" t="s">
        <v>48</v>
      </c>
      <c r="B69" s="54">
        <v>2012</v>
      </c>
      <c r="C69" s="54" t="s">
        <v>38</v>
      </c>
      <c r="D69" s="55">
        <v>171.2</v>
      </c>
      <c r="E69" s="40">
        <f t="shared" si="0"/>
        <v>106.66666666666669</v>
      </c>
      <c r="G69" s="56" t="s">
        <v>49</v>
      </c>
      <c r="H69" s="56">
        <v>2012</v>
      </c>
      <c r="I69" s="56" t="s">
        <v>38</v>
      </c>
      <c r="J69" s="57">
        <v>154</v>
      </c>
      <c r="K69" s="40">
        <f t="shared" si="1"/>
        <v>107.09318497913766</v>
      </c>
      <c r="M69" s="58">
        <v>41153</v>
      </c>
      <c r="N69" s="40">
        <v>106.66666666666669</v>
      </c>
      <c r="O69" s="40">
        <v>107.09318497913766</v>
      </c>
    </row>
    <row r="70" spans="1:15" x14ac:dyDescent="0.35">
      <c r="A70" s="54" t="s">
        <v>48</v>
      </c>
      <c r="B70" s="54">
        <v>2012</v>
      </c>
      <c r="C70" s="54" t="s">
        <v>39</v>
      </c>
      <c r="D70" s="55">
        <v>167.3</v>
      </c>
      <c r="E70" s="40">
        <f t="shared" si="0"/>
        <v>104.23676012461064</v>
      </c>
      <c r="G70" s="56" t="s">
        <v>49</v>
      </c>
      <c r="H70" s="56">
        <v>2012</v>
      </c>
      <c r="I70" s="56" t="s">
        <v>39</v>
      </c>
      <c r="J70" s="57">
        <v>149</v>
      </c>
      <c r="K70" s="40">
        <f t="shared" si="1"/>
        <v>103.61613351877605</v>
      </c>
      <c r="M70" s="58">
        <v>41183</v>
      </c>
      <c r="N70" s="40">
        <v>104.23676012461064</v>
      </c>
      <c r="O70" s="40">
        <v>103.61613351877605</v>
      </c>
    </row>
    <row r="71" spans="1:15" x14ac:dyDescent="0.35">
      <c r="A71" s="54" t="s">
        <v>48</v>
      </c>
      <c r="B71" s="54">
        <v>2012</v>
      </c>
      <c r="C71" s="54" t="s">
        <v>40</v>
      </c>
      <c r="D71" s="55">
        <v>165.4</v>
      </c>
      <c r="E71" s="40">
        <f t="shared" si="0"/>
        <v>103.05295950155767</v>
      </c>
      <c r="G71" s="56" t="s">
        <v>49</v>
      </c>
      <c r="H71" s="56">
        <v>2012</v>
      </c>
      <c r="I71" s="56" t="s">
        <v>40</v>
      </c>
      <c r="J71" s="57">
        <v>148.9</v>
      </c>
      <c r="K71" s="40">
        <f t="shared" si="1"/>
        <v>103.54659248956882</v>
      </c>
      <c r="M71" s="58">
        <v>41214</v>
      </c>
      <c r="N71" s="40">
        <v>103.05295950155767</v>
      </c>
      <c r="O71" s="40">
        <v>103.54659248956882</v>
      </c>
    </row>
    <row r="72" spans="1:15" x14ac:dyDescent="0.35">
      <c r="A72" s="54" t="s">
        <v>48</v>
      </c>
      <c r="B72" s="54">
        <v>2012</v>
      </c>
      <c r="C72" s="54" t="s">
        <v>41</v>
      </c>
      <c r="D72" s="55">
        <v>166.9</v>
      </c>
      <c r="E72" s="40">
        <f t="shared" si="0"/>
        <v>103.98753894081001</v>
      </c>
      <c r="G72" s="56" t="s">
        <v>49</v>
      </c>
      <c r="H72" s="56">
        <v>2012</v>
      </c>
      <c r="I72" s="56" t="s">
        <v>41</v>
      </c>
      <c r="J72" s="57">
        <v>145.69999999999999</v>
      </c>
      <c r="K72" s="40">
        <f t="shared" si="1"/>
        <v>101.32127955493738</v>
      </c>
      <c r="M72" s="58">
        <v>41244</v>
      </c>
      <c r="N72" s="40">
        <v>103.98753894081001</v>
      </c>
      <c r="O72" s="40">
        <v>101.32127955493738</v>
      </c>
    </row>
    <row r="73" spans="1:15" x14ac:dyDescent="0.35">
      <c r="A73" s="54" t="s">
        <v>48</v>
      </c>
      <c r="B73" s="54">
        <v>2013</v>
      </c>
      <c r="C73" s="54" t="s">
        <v>30</v>
      </c>
      <c r="D73" s="55">
        <v>166.9</v>
      </c>
      <c r="E73" s="40">
        <f t="shared" si="0"/>
        <v>103.98753894081</v>
      </c>
      <c r="G73" s="56" t="s">
        <v>49</v>
      </c>
      <c r="H73" s="56">
        <v>2013</v>
      </c>
      <c r="I73" s="56" t="s">
        <v>30</v>
      </c>
      <c r="J73" s="57">
        <v>145.1</v>
      </c>
      <c r="K73" s="40">
        <f t="shared" si="1"/>
        <v>100.90403337969398</v>
      </c>
      <c r="M73" s="58">
        <v>41275</v>
      </c>
      <c r="N73" s="40">
        <v>103.98753894081</v>
      </c>
      <c r="O73" s="40">
        <v>100.90403337969398</v>
      </c>
    </row>
    <row r="74" spans="1:15" x14ac:dyDescent="0.35">
      <c r="A74" s="54" t="s">
        <v>48</v>
      </c>
      <c r="B74" s="54">
        <v>2013</v>
      </c>
      <c r="C74" s="54" t="s">
        <v>31</v>
      </c>
      <c r="D74" s="55">
        <v>165.6</v>
      </c>
      <c r="E74" s="40">
        <f t="shared" si="0"/>
        <v>103.17757009345797</v>
      </c>
      <c r="G74" s="56" t="s">
        <v>49</v>
      </c>
      <c r="H74" s="56">
        <v>2013</v>
      </c>
      <c r="I74" s="56" t="s">
        <v>31</v>
      </c>
      <c r="J74" s="57">
        <v>146.80000000000001</v>
      </c>
      <c r="K74" s="40">
        <f t="shared" si="1"/>
        <v>102.08623087621694</v>
      </c>
      <c r="M74" s="58">
        <v>41306</v>
      </c>
      <c r="N74" s="40">
        <v>103.17757009345797</v>
      </c>
      <c r="O74" s="40">
        <v>102.08623087621694</v>
      </c>
    </row>
    <row r="75" spans="1:15" x14ac:dyDescent="0.35">
      <c r="A75" s="54" t="s">
        <v>48</v>
      </c>
      <c r="B75" s="54">
        <v>2013</v>
      </c>
      <c r="C75" s="54" t="s">
        <v>32</v>
      </c>
      <c r="D75" s="55">
        <v>164.9</v>
      </c>
      <c r="E75" s="40">
        <f t="shared" si="0"/>
        <v>102.7414330218069</v>
      </c>
      <c r="G75" s="56" t="s">
        <v>49</v>
      </c>
      <c r="H75" s="56">
        <v>2013</v>
      </c>
      <c r="I75" s="56" t="s">
        <v>32</v>
      </c>
      <c r="J75" s="57">
        <v>147.5</v>
      </c>
      <c r="K75" s="40">
        <f t="shared" si="1"/>
        <v>102.57301808066757</v>
      </c>
      <c r="M75" s="58">
        <v>41334</v>
      </c>
      <c r="N75" s="40">
        <v>102.7414330218069</v>
      </c>
      <c r="O75" s="40">
        <v>102.57301808066757</v>
      </c>
    </row>
    <row r="76" spans="1:15" x14ac:dyDescent="0.35">
      <c r="A76" s="54" t="s">
        <v>48</v>
      </c>
      <c r="B76" s="54">
        <v>2013</v>
      </c>
      <c r="C76" s="54" t="s">
        <v>33</v>
      </c>
      <c r="D76" s="55">
        <v>165.6</v>
      </c>
      <c r="E76" s="40">
        <f t="shared" si="0"/>
        <v>103.17757009345797</v>
      </c>
      <c r="G76" s="56" t="s">
        <v>49</v>
      </c>
      <c r="H76" s="56">
        <v>2013</v>
      </c>
      <c r="I76" s="56" t="s">
        <v>33</v>
      </c>
      <c r="J76" s="57">
        <v>147.30000000000001</v>
      </c>
      <c r="K76" s="40">
        <f t="shared" si="1"/>
        <v>102.43393602225311</v>
      </c>
      <c r="M76" s="58">
        <v>41365</v>
      </c>
      <c r="N76" s="40">
        <v>103.17757009345797</v>
      </c>
      <c r="O76" s="40">
        <v>102.43393602225311</v>
      </c>
    </row>
    <row r="77" spans="1:15" x14ac:dyDescent="0.35">
      <c r="A77" s="54" t="s">
        <v>48</v>
      </c>
      <c r="B77" s="54">
        <v>2013</v>
      </c>
      <c r="C77" s="54" t="s">
        <v>34</v>
      </c>
      <c r="D77" s="55">
        <v>163</v>
      </c>
      <c r="E77" s="40">
        <f t="shared" si="0"/>
        <v>101.55763239875392</v>
      </c>
      <c r="G77" s="56" t="s">
        <v>49</v>
      </c>
      <c r="H77" s="56">
        <v>2013</v>
      </c>
      <c r="I77" s="56" t="s">
        <v>34</v>
      </c>
      <c r="J77" s="57">
        <v>146.19999999999999</v>
      </c>
      <c r="K77" s="40">
        <f t="shared" si="1"/>
        <v>101.66898470097354</v>
      </c>
      <c r="M77" s="58">
        <v>41395</v>
      </c>
      <c r="N77" s="40">
        <v>101.55763239875392</v>
      </c>
      <c r="O77" s="40">
        <v>101.66898470097354</v>
      </c>
    </row>
    <row r="78" spans="1:15" x14ac:dyDescent="0.35">
      <c r="A78" s="54" t="s">
        <v>48</v>
      </c>
      <c r="B78" s="54">
        <v>2013</v>
      </c>
      <c r="C78" s="54" t="s">
        <v>35</v>
      </c>
      <c r="D78" s="55">
        <v>163.19999999999999</v>
      </c>
      <c r="E78" s="40">
        <f t="shared" ref="E78:E141" si="2">E77*D78/D77</f>
        <v>101.68224299065423</v>
      </c>
      <c r="G78" s="56" t="s">
        <v>49</v>
      </c>
      <c r="H78" s="56">
        <v>2013</v>
      </c>
      <c r="I78" s="56" t="s">
        <v>35</v>
      </c>
      <c r="J78" s="57">
        <v>146.19999999999999</v>
      </c>
      <c r="K78" s="40">
        <f t="shared" ref="K78:K141" si="3">K77*J78/J77</f>
        <v>101.66898470097354</v>
      </c>
      <c r="M78" s="58">
        <v>41426</v>
      </c>
      <c r="N78" s="40">
        <v>101.68224299065423</v>
      </c>
      <c r="O78" s="40">
        <v>101.66898470097354</v>
      </c>
    </row>
    <row r="79" spans="1:15" x14ac:dyDescent="0.35">
      <c r="A79" s="54" t="s">
        <v>48</v>
      </c>
      <c r="B79" s="54">
        <v>2013</v>
      </c>
      <c r="C79" s="54" t="s">
        <v>36</v>
      </c>
      <c r="D79" s="55">
        <v>163.69999999999999</v>
      </c>
      <c r="E79" s="40">
        <f t="shared" si="2"/>
        <v>101.99376947040501</v>
      </c>
      <c r="G79" s="56" t="s">
        <v>49</v>
      </c>
      <c r="H79" s="56">
        <v>2013</v>
      </c>
      <c r="I79" s="56" t="s">
        <v>36</v>
      </c>
      <c r="J79" s="57">
        <v>145.5</v>
      </c>
      <c r="K79" s="40">
        <f t="shared" si="3"/>
        <v>101.18219749652292</v>
      </c>
      <c r="M79" s="58">
        <v>41456</v>
      </c>
      <c r="N79" s="40">
        <v>101.99376947040501</v>
      </c>
      <c r="O79" s="40">
        <v>101.18219749652292</v>
      </c>
    </row>
    <row r="80" spans="1:15" x14ac:dyDescent="0.35">
      <c r="A80" s="54" t="s">
        <v>48</v>
      </c>
      <c r="B80" s="54">
        <v>2013</v>
      </c>
      <c r="C80" s="54" t="s">
        <v>37</v>
      </c>
      <c r="D80" s="55">
        <v>163.4</v>
      </c>
      <c r="E80" s="40">
        <f t="shared" si="2"/>
        <v>101.80685358255455</v>
      </c>
      <c r="G80" s="56" t="s">
        <v>49</v>
      </c>
      <c r="H80" s="56">
        <v>2013</v>
      </c>
      <c r="I80" s="56" t="s">
        <v>37</v>
      </c>
      <c r="J80" s="57">
        <v>145.80000000000001</v>
      </c>
      <c r="K80" s="40">
        <f t="shared" si="3"/>
        <v>101.39082058414462</v>
      </c>
      <c r="M80" s="58">
        <v>41487</v>
      </c>
      <c r="N80" s="40">
        <v>101.80685358255455</v>
      </c>
      <c r="O80" s="40">
        <v>101.39082058414462</v>
      </c>
    </row>
    <row r="81" spans="1:15" x14ac:dyDescent="0.35">
      <c r="A81" s="54" t="s">
        <v>48</v>
      </c>
      <c r="B81" s="54">
        <v>2013</v>
      </c>
      <c r="C81" s="54" t="s">
        <v>38</v>
      </c>
      <c r="D81" s="55">
        <v>162.5</v>
      </c>
      <c r="E81" s="40">
        <f t="shared" si="2"/>
        <v>101.24610591900314</v>
      </c>
      <c r="G81" s="56" t="s">
        <v>49</v>
      </c>
      <c r="H81" s="56">
        <v>2013</v>
      </c>
      <c r="I81" s="56" t="s">
        <v>38</v>
      </c>
      <c r="J81" s="57">
        <v>144.1</v>
      </c>
      <c r="K81" s="40">
        <f t="shared" si="3"/>
        <v>100.20862308762166</v>
      </c>
      <c r="M81" s="58">
        <v>41518</v>
      </c>
      <c r="N81" s="40">
        <v>101.24610591900314</v>
      </c>
      <c r="O81" s="40">
        <v>100.20862308762166</v>
      </c>
    </row>
    <row r="82" spans="1:15" x14ac:dyDescent="0.35">
      <c r="A82" s="54" t="s">
        <v>48</v>
      </c>
      <c r="B82" s="54">
        <v>2013</v>
      </c>
      <c r="C82" s="54" t="s">
        <v>39</v>
      </c>
      <c r="D82" s="55">
        <v>164.7</v>
      </c>
      <c r="E82" s="40">
        <f t="shared" si="2"/>
        <v>102.61682242990658</v>
      </c>
      <c r="G82" s="56" t="s">
        <v>49</v>
      </c>
      <c r="H82" s="56">
        <v>2013</v>
      </c>
      <c r="I82" s="56" t="s">
        <v>39</v>
      </c>
      <c r="J82" s="57">
        <v>145.30000000000001</v>
      </c>
      <c r="K82" s="40">
        <f t="shared" si="3"/>
        <v>101.04311543810846</v>
      </c>
      <c r="M82" s="58">
        <v>41548</v>
      </c>
      <c r="N82" s="40">
        <v>102.61682242990658</v>
      </c>
      <c r="O82" s="40">
        <v>101.04311543810846</v>
      </c>
    </row>
    <row r="83" spans="1:15" x14ac:dyDescent="0.35">
      <c r="A83" s="54" t="s">
        <v>48</v>
      </c>
      <c r="B83" s="54">
        <v>2013</v>
      </c>
      <c r="C83" s="54" t="s">
        <v>40</v>
      </c>
      <c r="D83" s="55">
        <v>166.8</v>
      </c>
      <c r="E83" s="40">
        <f t="shared" si="2"/>
        <v>103.92523364485986</v>
      </c>
      <c r="G83" s="56" t="s">
        <v>49</v>
      </c>
      <c r="H83" s="56">
        <v>2013</v>
      </c>
      <c r="I83" s="56" t="s">
        <v>40</v>
      </c>
      <c r="J83" s="57">
        <v>145.9</v>
      </c>
      <c r="K83" s="40">
        <f t="shared" si="3"/>
        <v>101.46036161335185</v>
      </c>
      <c r="M83" s="58">
        <v>41579</v>
      </c>
      <c r="N83" s="40">
        <v>103.92523364485986</v>
      </c>
      <c r="O83" s="40">
        <v>101.46036161335185</v>
      </c>
    </row>
    <row r="84" spans="1:15" x14ac:dyDescent="0.35">
      <c r="A84" s="54" t="s">
        <v>48</v>
      </c>
      <c r="B84" s="54">
        <v>2013</v>
      </c>
      <c r="C84" s="54" t="s">
        <v>41</v>
      </c>
      <c r="D84" s="55">
        <v>167.8</v>
      </c>
      <c r="E84" s="40">
        <f t="shared" si="2"/>
        <v>104.54828660436142</v>
      </c>
      <c r="G84" s="56" t="s">
        <v>49</v>
      </c>
      <c r="H84" s="56">
        <v>2013</v>
      </c>
      <c r="I84" s="56" t="s">
        <v>41</v>
      </c>
      <c r="J84" s="57">
        <v>148.1</v>
      </c>
      <c r="K84" s="40">
        <f t="shared" si="3"/>
        <v>102.99026425591094</v>
      </c>
      <c r="M84" s="58">
        <v>41609</v>
      </c>
      <c r="N84" s="40">
        <v>104.54828660436142</v>
      </c>
      <c r="O84" s="40">
        <v>102.99026425591094</v>
      </c>
    </row>
    <row r="85" spans="1:15" x14ac:dyDescent="0.35">
      <c r="A85" s="54" t="s">
        <v>48</v>
      </c>
      <c r="B85" s="54">
        <v>2014</v>
      </c>
      <c r="C85" s="54" t="s">
        <v>30</v>
      </c>
      <c r="D85" s="55">
        <v>169.1</v>
      </c>
      <c r="E85" s="40">
        <f t="shared" si="2"/>
        <v>105.35825545171343</v>
      </c>
      <c r="G85" s="56" t="s">
        <v>49</v>
      </c>
      <c r="H85" s="56">
        <v>2014</v>
      </c>
      <c r="I85" s="56" t="s">
        <v>30</v>
      </c>
      <c r="J85" s="57">
        <v>147.80000000000001</v>
      </c>
      <c r="K85" s="40">
        <f t="shared" si="3"/>
        <v>102.78164116828926</v>
      </c>
      <c r="M85" s="58">
        <v>41640</v>
      </c>
      <c r="N85" s="40">
        <v>105.35825545171343</v>
      </c>
      <c r="O85" s="40">
        <v>102.78164116828926</v>
      </c>
    </row>
    <row r="86" spans="1:15" x14ac:dyDescent="0.35">
      <c r="A86" s="54" t="s">
        <v>48</v>
      </c>
      <c r="B86" s="54">
        <v>2014</v>
      </c>
      <c r="C86" s="54" t="s">
        <v>31</v>
      </c>
      <c r="D86" s="55">
        <v>169.8</v>
      </c>
      <c r="E86" s="40">
        <f t="shared" si="2"/>
        <v>105.79439252336454</v>
      </c>
      <c r="G86" s="56" t="s">
        <v>49</v>
      </c>
      <c r="H86" s="56">
        <v>2014</v>
      </c>
      <c r="I86" s="56" t="s">
        <v>31</v>
      </c>
      <c r="J86" s="57">
        <v>148.80000000000001</v>
      </c>
      <c r="K86" s="40">
        <f t="shared" si="3"/>
        <v>103.47705146036158</v>
      </c>
      <c r="M86" s="58">
        <v>41671</v>
      </c>
      <c r="N86" s="40">
        <v>105.79439252336454</v>
      </c>
      <c r="O86" s="40">
        <v>103.47705146036158</v>
      </c>
    </row>
    <row r="87" spans="1:15" x14ac:dyDescent="0.35">
      <c r="A87" s="54" t="s">
        <v>48</v>
      </c>
      <c r="B87" s="54">
        <v>2014</v>
      </c>
      <c r="C87" s="54" t="s">
        <v>32</v>
      </c>
      <c r="D87" s="55">
        <v>168.3</v>
      </c>
      <c r="E87" s="40">
        <f t="shared" si="2"/>
        <v>104.8598130841122</v>
      </c>
      <c r="G87" s="56" t="s">
        <v>49</v>
      </c>
      <c r="H87" s="56">
        <v>2014</v>
      </c>
      <c r="I87" s="56" t="s">
        <v>32</v>
      </c>
      <c r="J87" s="57">
        <v>150.19999999999999</v>
      </c>
      <c r="K87" s="40">
        <f t="shared" si="3"/>
        <v>104.45062586926282</v>
      </c>
      <c r="M87" s="58">
        <v>41699</v>
      </c>
      <c r="N87" s="40">
        <v>104.8598130841122</v>
      </c>
      <c r="O87" s="40">
        <v>104.45062586926282</v>
      </c>
    </row>
    <row r="88" spans="1:15" x14ac:dyDescent="0.35">
      <c r="A88" s="54" t="s">
        <v>48</v>
      </c>
      <c r="B88" s="54">
        <v>2014</v>
      </c>
      <c r="C88" s="54" t="s">
        <v>33</v>
      </c>
      <c r="D88" s="55">
        <v>169.8</v>
      </c>
      <c r="E88" s="40">
        <f t="shared" si="2"/>
        <v>105.79439252336454</v>
      </c>
      <c r="G88" s="56" t="s">
        <v>49</v>
      </c>
      <c r="H88" s="56">
        <v>2014</v>
      </c>
      <c r="I88" s="56" t="s">
        <v>33</v>
      </c>
      <c r="J88" s="57">
        <v>148.69999999999999</v>
      </c>
      <c r="K88" s="40">
        <f t="shared" si="3"/>
        <v>103.40751043115434</v>
      </c>
      <c r="M88" s="58">
        <v>41730</v>
      </c>
      <c r="N88" s="40">
        <v>105.79439252336454</v>
      </c>
      <c r="O88" s="40">
        <v>103.40751043115434</v>
      </c>
    </row>
    <row r="89" spans="1:15" x14ac:dyDescent="0.35">
      <c r="A89" s="54" t="s">
        <v>48</v>
      </c>
      <c r="B89" s="54">
        <v>2014</v>
      </c>
      <c r="C89" s="54" t="s">
        <v>34</v>
      </c>
      <c r="D89" s="55">
        <v>170.9</v>
      </c>
      <c r="E89" s="40">
        <f t="shared" si="2"/>
        <v>106.47975077881624</v>
      </c>
      <c r="G89" s="56" t="s">
        <v>49</v>
      </c>
      <c r="H89" s="56">
        <v>2014</v>
      </c>
      <c r="I89" s="56" t="s">
        <v>34</v>
      </c>
      <c r="J89" s="57">
        <v>149.4</v>
      </c>
      <c r="K89" s="40">
        <f t="shared" si="3"/>
        <v>103.89429763560497</v>
      </c>
      <c r="M89" s="58">
        <v>41760</v>
      </c>
      <c r="N89" s="40">
        <v>106.47975077881624</v>
      </c>
      <c r="O89" s="40">
        <v>103.89429763560497</v>
      </c>
    </row>
    <row r="90" spans="1:15" x14ac:dyDescent="0.35">
      <c r="A90" s="54" t="s">
        <v>48</v>
      </c>
      <c r="B90" s="54">
        <v>2014</v>
      </c>
      <c r="C90" s="54" t="s">
        <v>35</v>
      </c>
      <c r="D90" s="55">
        <v>171.3</v>
      </c>
      <c r="E90" s="40">
        <f t="shared" si="2"/>
        <v>106.72897196261688</v>
      </c>
      <c r="G90" s="56" t="s">
        <v>49</v>
      </c>
      <c r="H90" s="56">
        <v>2014</v>
      </c>
      <c r="I90" s="56" t="s">
        <v>35</v>
      </c>
      <c r="J90" s="57">
        <v>149.5</v>
      </c>
      <c r="K90" s="40">
        <f t="shared" si="3"/>
        <v>103.9638386648122</v>
      </c>
      <c r="M90" s="58">
        <v>41791</v>
      </c>
      <c r="N90" s="40">
        <v>106.72897196261688</v>
      </c>
      <c r="O90" s="40">
        <v>103.9638386648122</v>
      </c>
    </row>
    <row r="91" spans="1:15" x14ac:dyDescent="0.35">
      <c r="A91" s="54" t="s">
        <v>48</v>
      </c>
      <c r="B91" s="54">
        <v>2014</v>
      </c>
      <c r="C91" s="54" t="s">
        <v>36</v>
      </c>
      <c r="D91" s="55">
        <v>172.1</v>
      </c>
      <c r="E91" s="40">
        <f t="shared" si="2"/>
        <v>107.22741433021812</v>
      </c>
      <c r="G91" s="56" t="s">
        <v>49</v>
      </c>
      <c r="H91" s="56">
        <v>2014</v>
      </c>
      <c r="I91" s="56" t="s">
        <v>36</v>
      </c>
      <c r="J91" s="57">
        <v>150.30000000000001</v>
      </c>
      <c r="K91" s="40">
        <f t="shared" si="3"/>
        <v>104.52016689847007</v>
      </c>
      <c r="M91" s="58">
        <v>41821</v>
      </c>
      <c r="N91" s="40">
        <v>107.22741433021812</v>
      </c>
      <c r="O91" s="40">
        <v>104.52016689847007</v>
      </c>
    </row>
    <row r="92" spans="1:15" x14ac:dyDescent="0.35">
      <c r="A92" s="54" t="s">
        <v>48</v>
      </c>
      <c r="B92" s="54">
        <v>2014</v>
      </c>
      <c r="C92" s="54" t="s">
        <v>37</v>
      </c>
      <c r="D92" s="55">
        <v>172.6</v>
      </c>
      <c r="E92" s="40">
        <f t="shared" si="2"/>
        <v>107.53894080996889</v>
      </c>
      <c r="G92" s="56" t="s">
        <v>49</v>
      </c>
      <c r="H92" s="56">
        <v>2014</v>
      </c>
      <c r="I92" s="56" t="s">
        <v>37</v>
      </c>
      <c r="J92" s="57">
        <v>149.9</v>
      </c>
      <c r="K92" s="40">
        <f t="shared" si="3"/>
        <v>104.24200278164113</v>
      </c>
      <c r="M92" s="58">
        <v>41852</v>
      </c>
      <c r="N92" s="40">
        <v>107.53894080996889</v>
      </c>
      <c r="O92" s="40">
        <v>104.24200278164113</v>
      </c>
    </row>
    <row r="93" spans="1:15" x14ac:dyDescent="0.35">
      <c r="A93" s="54" t="s">
        <v>48</v>
      </c>
      <c r="B93" s="54">
        <v>2014</v>
      </c>
      <c r="C93" s="54" t="s">
        <v>38</v>
      </c>
      <c r="D93" s="55">
        <v>172.8</v>
      </c>
      <c r="E93" s="40">
        <f t="shared" si="2"/>
        <v>107.6635514018692</v>
      </c>
      <c r="G93" s="56" t="s">
        <v>49</v>
      </c>
      <c r="H93" s="56">
        <v>2014</v>
      </c>
      <c r="I93" s="56" t="s">
        <v>38</v>
      </c>
      <c r="J93" s="57">
        <v>150</v>
      </c>
      <c r="K93" s="40">
        <f t="shared" si="3"/>
        <v>104.31154381084836</v>
      </c>
      <c r="M93" s="58">
        <v>41883</v>
      </c>
      <c r="N93" s="40">
        <v>107.6635514018692</v>
      </c>
      <c r="O93" s="40">
        <v>104.31154381084836</v>
      </c>
    </row>
    <row r="94" spans="1:15" x14ac:dyDescent="0.35">
      <c r="A94" s="54" t="s">
        <v>48</v>
      </c>
      <c r="B94" s="54">
        <v>2014</v>
      </c>
      <c r="C94" s="54" t="s">
        <v>39</v>
      </c>
      <c r="D94" s="55">
        <v>172</v>
      </c>
      <c r="E94" s="40">
        <f t="shared" si="2"/>
        <v>107.16510903426796</v>
      </c>
      <c r="G94" s="56" t="s">
        <v>49</v>
      </c>
      <c r="H94" s="56">
        <v>2014</v>
      </c>
      <c r="I94" s="56" t="s">
        <v>39</v>
      </c>
      <c r="J94" s="57">
        <v>150</v>
      </c>
      <c r="K94" s="40">
        <f t="shared" si="3"/>
        <v>104.31154381084836</v>
      </c>
      <c r="M94" s="58">
        <v>41913</v>
      </c>
      <c r="N94" s="40">
        <v>107.16510903426796</v>
      </c>
      <c r="O94" s="40">
        <v>104.31154381084836</v>
      </c>
    </row>
    <row r="95" spans="1:15" x14ac:dyDescent="0.35">
      <c r="A95" s="54" t="s">
        <v>48</v>
      </c>
      <c r="B95" s="54">
        <v>2014</v>
      </c>
      <c r="C95" s="54" t="s">
        <v>40</v>
      </c>
      <c r="D95" s="55">
        <v>170.7</v>
      </c>
      <c r="E95" s="40">
        <f t="shared" si="2"/>
        <v>106.35514018691593</v>
      </c>
      <c r="G95" s="56" t="s">
        <v>49</v>
      </c>
      <c r="H95" s="56">
        <v>2014</v>
      </c>
      <c r="I95" s="56" t="s">
        <v>40</v>
      </c>
      <c r="J95" s="57">
        <v>148.6</v>
      </c>
      <c r="K95" s="40">
        <f t="shared" si="3"/>
        <v>103.33796940194711</v>
      </c>
      <c r="M95" s="58">
        <v>41944</v>
      </c>
      <c r="N95" s="40">
        <v>106.35514018691593</v>
      </c>
      <c r="O95" s="40">
        <v>103.33796940194711</v>
      </c>
    </row>
    <row r="96" spans="1:15" x14ac:dyDescent="0.35">
      <c r="A96" s="54" t="s">
        <v>48</v>
      </c>
      <c r="B96" s="54">
        <v>2014</v>
      </c>
      <c r="C96" s="54" t="s">
        <v>41</v>
      </c>
      <c r="D96" s="55">
        <v>168.6</v>
      </c>
      <c r="E96" s="40">
        <f t="shared" si="2"/>
        <v>105.04672897196268</v>
      </c>
      <c r="G96" s="56" t="s">
        <v>49</v>
      </c>
      <c r="H96" s="56">
        <v>2014</v>
      </c>
      <c r="I96" s="56" t="s">
        <v>41</v>
      </c>
      <c r="J96" s="57">
        <v>146.30000000000001</v>
      </c>
      <c r="K96" s="40">
        <f t="shared" si="3"/>
        <v>101.73852573018078</v>
      </c>
      <c r="M96" s="58">
        <v>41974</v>
      </c>
      <c r="N96" s="40">
        <v>105.04672897196268</v>
      </c>
      <c r="O96" s="40">
        <v>101.73852573018078</v>
      </c>
    </row>
    <row r="97" spans="1:15" x14ac:dyDescent="0.35">
      <c r="A97" s="54" t="s">
        <v>48</v>
      </c>
      <c r="B97" s="54">
        <v>2015</v>
      </c>
      <c r="C97" s="54" t="s">
        <v>30</v>
      </c>
      <c r="D97" s="55">
        <v>166</v>
      </c>
      <c r="E97" s="40">
        <f t="shared" si="2"/>
        <v>103.42679127725863</v>
      </c>
      <c r="G97" s="56" t="s">
        <v>49</v>
      </c>
      <c r="H97" s="56">
        <v>2015</v>
      </c>
      <c r="I97" s="56" t="s">
        <v>30</v>
      </c>
      <c r="J97" s="57">
        <v>143.19999999999999</v>
      </c>
      <c r="K97" s="40">
        <f t="shared" si="3"/>
        <v>99.582753824756566</v>
      </c>
      <c r="M97" s="58">
        <v>42005</v>
      </c>
      <c r="N97" s="40">
        <v>103.42679127725863</v>
      </c>
      <c r="O97" s="40">
        <v>99.582753824756566</v>
      </c>
    </row>
    <row r="98" spans="1:15" x14ac:dyDescent="0.35">
      <c r="A98" s="54" t="s">
        <v>48</v>
      </c>
      <c r="B98" s="54">
        <v>2015</v>
      </c>
      <c r="C98" s="54" t="s">
        <v>31</v>
      </c>
      <c r="D98" s="55">
        <v>161.19999999999999</v>
      </c>
      <c r="E98" s="40">
        <f t="shared" si="2"/>
        <v>100.43613707165115</v>
      </c>
      <c r="G98" s="56" t="s">
        <v>49</v>
      </c>
      <c r="H98" s="56">
        <v>2015</v>
      </c>
      <c r="I98" s="56" t="s">
        <v>31</v>
      </c>
      <c r="J98" s="57">
        <v>138.5</v>
      </c>
      <c r="K98" s="40">
        <f t="shared" si="3"/>
        <v>96.314325452016661</v>
      </c>
      <c r="M98" s="58">
        <v>42036</v>
      </c>
      <c r="N98" s="40">
        <v>100.43613707165115</v>
      </c>
      <c r="O98" s="40">
        <v>96.314325452016661</v>
      </c>
    </row>
    <row r="99" spans="1:15" x14ac:dyDescent="0.35">
      <c r="A99" s="54" t="s">
        <v>48</v>
      </c>
      <c r="B99" s="54">
        <v>2015</v>
      </c>
      <c r="C99" s="54" t="s">
        <v>32</v>
      </c>
      <c r="D99" s="55">
        <v>157.69999999999999</v>
      </c>
      <c r="E99" s="40">
        <f t="shared" si="2"/>
        <v>98.255451713395701</v>
      </c>
      <c r="G99" s="56" t="s">
        <v>49</v>
      </c>
      <c r="H99" s="56">
        <v>2015</v>
      </c>
      <c r="I99" s="56" t="s">
        <v>32</v>
      </c>
      <c r="J99" s="57">
        <v>134.19999999999999</v>
      </c>
      <c r="K99" s="40">
        <f t="shared" si="3"/>
        <v>93.324061196105674</v>
      </c>
      <c r="M99" s="58">
        <v>42064</v>
      </c>
      <c r="N99" s="40">
        <v>98.255451713395701</v>
      </c>
      <c r="O99" s="40">
        <v>93.324061196105674</v>
      </c>
    </row>
    <row r="100" spans="1:15" x14ac:dyDescent="0.35">
      <c r="A100" s="54" t="s">
        <v>48</v>
      </c>
      <c r="B100" s="54">
        <v>2015</v>
      </c>
      <c r="C100" s="54" t="s">
        <v>33</v>
      </c>
      <c r="D100" s="55">
        <v>152.6</v>
      </c>
      <c r="E100" s="40">
        <f t="shared" si="2"/>
        <v>95.077881619937756</v>
      </c>
      <c r="G100" s="56" t="s">
        <v>49</v>
      </c>
      <c r="H100" s="56">
        <v>2015</v>
      </c>
      <c r="I100" s="56" t="s">
        <v>33</v>
      </c>
      <c r="J100" s="57">
        <v>128</v>
      </c>
      <c r="K100" s="40">
        <f t="shared" si="3"/>
        <v>89.012517385257283</v>
      </c>
      <c r="M100" s="58">
        <v>42095</v>
      </c>
      <c r="N100" s="40">
        <v>95.077881619937756</v>
      </c>
      <c r="O100" s="40">
        <v>89.012517385257283</v>
      </c>
    </row>
    <row r="101" spans="1:15" x14ac:dyDescent="0.35">
      <c r="A101" s="54" t="s">
        <v>48</v>
      </c>
      <c r="B101" s="54">
        <v>2015</v>
      </c>
      <c r="C101" s="54" t="s">
        <v>34</v>
      </c>
      <c r="D101" s="55">
        <v>149.30000000000001</v>
      </c>
      <c r="E101" s="40">
        <f t="shared" si="2"/>
        <v>93.021806853582618</v>
      </c>
      <c r="G101" s="56" t="s">
        <v>49</v>
      </c>
      <c r="H101" s="56">
        <v>2015</v>
      </c>
      <c r="I101" s="56" t="s">
        <v>34</v>
      </c>
      <c r="J101" s="57">
        <v>125.4</v>
      </c>
      <c r="K101" s="40">
        <f t="shared" si="3"/>
        <v>87.204450625869242</v>
      </c>
      <c r="M101" s="58">
        <v>42125</v>
      </c>
      <c r="N101" s="40">
        <v>93.021806853582618</v>
      </c>
      <c r="O101" s="40">
        <v>87.204450625869242</v>
      </c>
    </row>
    <row r="102" spans="1:15" x14ac:dyDescent="0.35">
      <c r="A102" s="54" t="s">
        <v>48</v>
      </c>
      <c r="B102" s="54">
        <v>2015</v>
      </c>
      <c r="C102" s="54" t="s">
        <v>35</v>
      </c>
      <c r="D102" s="55">
        <v>148.9</v>
      </c>
      <c r="E102" s="40">
        <f t="shared" si="2"/>
        <v>92.772585669782003</v>
      </c>
      <c r="G102" s="56" t="s">
        <v>49</v>
      </c>
      <c r="H102" s="56">
        <v>2015</v>
      </c>
      <c r="I102" s="56" t="s">
        <v>35</v>
      </c>
      <c r="J102" s="57">
        <v>123.8</v>
      </c>
      <c r="K102" s="40">
        <f t="shared" si="3"/>
        <v>86.091794158553512</v>
      </c>
      <c r="M102" s="58">
        <v>42156</v>
      </c>
      <c r="N102" s="40">
        <v>92.772585669782003</v>
      </c>
      <c r="O102" s="40">
        <v>86.091794158553512</v>
      </c>
    </row>
    <row r="103" spans="1:15" x14ac:dyDescent="0.35">
      <c r="A103" s="54" t="s">
        <v>48</v>
      </c>
      <c r="B103" s="54">
        <v>2015</v>
      </c>
      <c r="C103" s="54" t="s">
        <v>36</v>
      </c>
      <c r="D103" s="55">
        <v>148.19999999999999</v>
      </c>
      <c r="E103" s="40">
        <f t="shared" si="2"/>
        <v>92.3364485981309</v>
      </c>
      <c r="G103" s="56" t="s">
        <v>49</v>
      </c>
      <c r="H103" s="56">
        <v>2015</v>
      </c>
      <c r="I103" s="56" t="s">
        <v>36</v>
      </c>
      <c r="J103" s="57">
        <v>121.6</v>
      </c>
      <c r="K103" s="40">
        <f t="shared" si="3"/>
        <v>84.561891515994404</v>
      </c>
      <c r="M103" s="58">
        <v>42186</v>
      </c>
      <c r="N103" s="40">
        <v>92.3364485981309</v>
      </c>
      <c r="O103" s="40">
        <v>84.561891515994404</v>
      </c>
    </row>
    <row r="104" spans="1:15" x14ac:dyDescent="0.35">
      <c r="A104" s="54" t="s">
        <v>48</v>
      </c>
      <c r="B104" s="54">
        <v>2015</v>
      </c>
      <c r="C104" s="54" t="s">
        <v>37</v>
      </c>
      <c r="D104" s="55">
        <v>146.80000000000001</v>
      </c>
      <c r="E104" s="40">
        <f t="shared" si="2"/>
        <v>91.464174454828736</v>
      </c>
      <c r="G104" s="56" t="s">
        <v>49</v>
      </c>
      <c r="H104" s="56">
        <v>2015</v>
      </c>
      <c r="I104" s="56" t="s">
        <v>37</v>
      </c>
      <c r="J104" s="57">
        <v>120.7</v>
      </c>
      <c r="K104" s="40">
        <f t="shared" si="3"/>
        <v>83.936022253129323</v>
      </c>
      <c r="M104" s="58">
        <v>42217</v>
      </c>
      <c r="N104" s="40">
        <v>91.464174454828736</v>
      </c>
      <c r="O104" s="40">
        <v>83.936022253129323</v>
      </c>
    </row>
    <row r="105" spans="1:15" x14ac:dyDescent="0.35">
      <c r="A105" s="54" t="s">
        <v>48</v>
      </c>
      <c r="B105" s="54">
        <v>2015</v>
      </c>
      <c r="C105" s="54" t="s">
        <v>38</v>
      </c>
      <c r="D105" s="55">
        <v>144.6</v>
      </c>
      <c r="E105" s="40">
        <f t="shared" si="2"/>
        <v>90.093457943925301</v>
      </c>
      <c r="G105" s="56" t="s">
        <v>49</v>
      </c>
      <c r="H105" s="56">
        <v>2015</v>
      </c>
      <c r="I105" s="56" t="s">
        <v>38</v>
      </c>
      <c r="J105" s="57">
        <v>118.8</v>
      </c>
      <c r="K105" s="40">
        <f t="shared" si="3"/>
        <v>82.614742698191904</v>
      </c>
      <c r="M105" s="58">
        <v>42248</v>
      </c>
      <c r="N105" s="40">
        <v>90.093457943925301</v>
      </c>
      <c r="O105" s="40">
        <v>82.614742698191904</v>
      </c>
    </row>
    <row r="106" spans="1:15" x14ac:dyDescent="0.35">
      <c r="A106" s="54" t="s">
        <v>48</v>
      </c>
      <c r="B106" s="54">
        <v>2015</v>
      </c>
      <c r="C106" s="54" t="s">
        <v>39</v>
      </c>
      <c r="D106" s="55">
        <v>141.30000000000001</v>
      </c>
      <c r="E106" s="40">
        <f t="shared" si="2"/>
        <v>88.037383177570163</v>
      </c>
      <c r="G106" s="56" t="s">
        <v>49</v>
      </c>
      <c r="H106" s="56">
        <v>2015</v>
      </c>
      <c r="I106" s="56" t="s">
        <v>39</v>
      </c>
      <c r="J106" s="57">
        <v>115.5</v>
      </c>
      <c r="K106" s="40">
        <f t="shared" si="3"/>
        <v>80.319888734353242</v>
      </c>
      <c r="M106" s="58">
        <v>42278</v>
      </c>
      <c r="N106" s="40">
        <v>88.037383177570163</v>
      </c>
      <c r="O106" s="40">
        <v>80.319888734353242</v>
      </c>
    </row>
    <row r="107" spans="1:15" x14ac:dyDescent="0.35">
      <c r="A107" s="54" t="s">
        <v>48</v>
      </c>
      <c r="B107" s="54">
        <v>2015</v>
      </c>
      <c r="C107" s="54" t="s">
        <v>40</v>
      </c>
      <c r="D107" s="55">
        <v>136.1</v>
      </c>
      <c r="E107" s="40">
        <f t="shared" si="2"/>
        <v>84.797507788162051</v>
      </c>
      <c r="G107" s="56" t="s">
        <v>49</v>
      </c>
      <c r="H107" s="56">
        <v>2015</v>
      </c>
      <c r="I107" s="56" t="s">
        <v>40</v>
      </c>
      <c r="J107" s="57">
        <v>111.6</v>
      </c>
      <c r="K107" s="40">
        <f t="shared" si="3"/>
        <v>77.607788595271174</v>
      </c>
      <c r="M107" s="58">
        <v>42309</v>
      </c>
      <c r="N107" s="40">
        <v>84.797507788162051</v>
      </c>
      <c r="O107" s="40">
        <v>77.607788595271174</v>
      </c>
    </row>
    <row r="108" spans="1:15" x14ac:dyDescent="0.35">
      <c r="A108" s="54" t="s">
        <v>48</v>
      </c>
      <c r="B108" s="54">
        <v>2015</v>
      </c>
      <c r="C108" s="54" t="s">
        <v>41</v>
      </c>
      <c r="D108" s="55">
        <v>132.4</v>
      </c>
      <c r="E108" s="40">
        <f t="shared" si="2"/>
        <v>82.492211838006284</v>
      </c>
      <c r="G108" s="56" t="s">
        <v>49</v>
      </c>
      <c r="H108" s="56">
        <v>2015</v>
      </c>
      <c r="I108" s="56" t="s">
        <v>41</v>
      </c>
      <c r="J108" s="57">
        <v>109.4</v>
      </c>
      <c r="K108" s="40">
        <f t="shared" si="3"/>
        <v>76.07788595271208</v>
      </c>
      <c r="M108" s="58">
        <v>42339</v>
      </c>
      <c r="N108" s="40">
        <v>82.492211838006284</v>
      </c>
      <c r="O108" s="40">
        <v>76.07788595271208</v>
      </c>
    </row>
    <row r="109" spans="1:15" x14ac:dyDescent="0.35">
      <c r="A109" s="54" t="s">
        <v>48</v>
      </c>
      <c r="B109" s="54">
        <v>2016</v>
      </c>
      <c r="C109" s="54" t="s">
        <v>30</v>
      </c>
      <c r="D109" s="55">
        <v>130.30000000000001</v>
      </c>
      <c r="E109" s="40">
        <f t="shared" si="2"/>
        <v>81.183800623053017</v>
      </c>
      <c r="G109" s="56" t="s">
        <v>49</v>
      </c>
      <c r="H109" s="56">
        <v>2016</v>
      </c>
      <c r="I109" s="56" t="s">
        <v>30</v>
      </c>
      <c r="J109" s="57">
        <v>104.6</v>
      </c>
      <c r="K109" s="40">
        <f t="shared" si="3"/>
        <v>72.739916550764917</v>
      </c>
      <c r="M109" s="58">
        <v>42370</v>
      </c>
      <c r="N109" s="40">
        <v>81.183800623053017</v>
      </c>
      <c r="O109" s="40">
        <v>72.739916550764917</v>
      </c>
    </row>
    <row r="110" spans="1:15" x14ac:dyDescent="0.35">
      <c r="A110" s="54" t="s">
        <v>48</v>
      </c>
      <c r="B110" s="54">
        <v>2016</v>
      </c>
      <c r="C110" s="54" t="s">
        <v>31</v>
      </c>
      <c r="D110" s="55">
        <v>129.19999999999999</v>
      </c>
      <c r="E110" s="40">
        <f t="shared" si="2"/>
        <v>80.498442367601299</v>
      </c>
      <c r="G110" s="56" t="s">
        <v>49</v>
      </c>
      <c r="H110" s="56">
        <v>2016</v>
      </c>
      <c r="I110" s="56" t="s">
        <v>31</v>
      </c>
      <c r="J110" s="57">
        <v>103.7</v>
      </c>
      <c r="K110" s="40">
        <f t="shared" si="3"/>
        <v>72.114047287899837</v>
      </c>
      <c r="M110" s="58">
        <v>42401</v>
      </c>
      <c r="N110" s="40">
        <v>80.498442367601299</v>
      </c>
      <c r="O110" s="40">
        <v>72.114047287899837</v>
      </c>
    </row>
    <row r="111" spans="1:15" x14ac:dyDescent="0.35">
      <c r="A111" s="54" t="s">
        <v>48</v>
      </c>
      <c r="B111" s="54">
        <v>2016</v>
      </c>
      <c r="C111" s="54" t="s">
        <v>32</v>
      </c>
      <c r="D111" s="55">
        <v>129.30000000000001</v>
      </c>
      <c r="E111" s="40">
        <f t="shared" si="2"/>
        <v>80.560747663551467</v>
      </c>
      <c r="G111" s="56" t="s">
        <v>49</v>
      </c>
      <c r="H111" s="56">
        <v>2016</v>
      </c>
      <c r="I111" s="56" t="s">
        <v>32</v>
      </c>
      <c r="J111" s="57">
        <v>103.9</v>
      </c>
      <c r="K111" s="40">
        <f t="shared" si="3"/>
        <v>72.25312934631431</v>
      </c>
      <c r="M111" s="58">
        <v>42430</v>
      </c>
      <c r="N111" s="40">
        <v>80.560747663551467</v>
      </c>
      <c r="O111" s="40">
        <v>72.25312934631431</v>
      </c>
    </row>
    <row r="112" spans="1:15" x14ac:dyDescent="0.35">
      <c r="A112" s="54" t="s">
        <v>48</v>
      </c>
      <c r="B112" s="54">
        <v>2016</v>
      </c>
      <c r="C112" s="54" t="s">
        <v>33</v>
      </c>
      <c r="D112" s="55">
        <v>133</v>
      </c>
      <c r="E112" s="40">
        <f t="shared" si="2"/>
        <v>82.866043613707234</v>
      </c>
      <c r="G112" s="56" t="s">
        <v>49</v>
      </c>
      <c r="H112" s="56">
        <v>2016</v>
      </c>
      <c r="I112" s="56" t="s">
        <v>33</v>
      </c>
      <c r="J112" s="57">
        <v>106.9</v>
      </c>
      <c r="K112" s="40">
        <f t="shared" si="3"/>
        <v>74.339360222531269</v>
      </c>
      <c r="M112" s="58">
        <v>42461</v>
      </c>
      <c r="N112" s="40">
        <v>82.866043613707234</v>
      </c>
      <c r="O112" s="40">
        <v>74.339360222531269</v>
      </c>
    </row>
    <row r="113" spans="1:15" x14ac:dyDescent="0.35">
      <c r="A113" s="54" t="s">
        <v>48</v>
      </c>
      <c r="B113" s="54">
        <v>2016</v>
      </c>
      <c r="C113" s="54" t="s">
        <v>34</v>
      </c>
      <c r="D113" s="55">
        <v>138.1</v>
      </c>
      <c r="E113" s="40">
        <f t="shared" si="2"/>
        <v>86.043613707165179</v>
      </c>
      <c r="G113" s="56" t="s">
        <v>49</v>
      </c>
      <c r="H113" s="56">
        <v>2016</v>
      </c>
      <c r="I113" s="56" t="s">
        <v>34</v>
      </c>
      <c r="J113" s="57">
        <v>111.7</v>
      </c>
      <c r="K113" s="40">
        <f t="shared" si="3"/>
        <v>77.677329624478418</v>
      </c>
      <c r="M113" s="58">
        <v>42491</v>
      </c>
      <c r="N113" s="40">
        <v>86.043613707165179</v>
      </c>
      <c r="O113" s="40">
        <v>77.677329624478418</v>
      </c>
    </row>
    <row r="114" spans="1:15" x14ac:dyDescent="0.35">
      <c r="A114" s="54" t="s">
        <v>48</v>
      </c>
      <c r="B114" s="54">
        <v>2016</v>
      </c>
      <c r="C114" s="54" t="s">
        <v>35</v>
      </c>
      <c r="D114" s="55">
        <v>141.30000000000001</v>
      </c>
      <c r="E114" s="40">
        <f t="shared" si="2"/>
        <v>88.037383177570177</v>
      </c>
      <c r="G114" s="56" t="s">
        <v>49</v>
      </c>
      <c r="H114" s="56">
        <v>2016</v>
      </c>
      <c r="I114" s="56" t="s">
        <v>35</v>
      </c>
      <c r="J114" s="57">
        <v>115.5</v>
      </c>
      <c r="K114" s="40">
        <f t="shared" si="3"/>
        <v>80.319888734353242</v>
      </c>
      <c r="M114" s="58">
        <v>42522</v>
      </c>
      <c r="N114" s="40">
        <v>88.037383177570177</v>
      </c>
      <c r="O114" s="40">
        <v>80.319888734353242</v>
      </c>
    </row>
    <row r="115" spans="1:15" x14ac:dyDescent="0.35">
      <c r="A115" s="54" t="s">
        <v>48</v>
      </c>
      <c r="B115" s="54">
        <v>2016</v>
      </c>
      <c r="C115" s="54" t="s">
        <v>36</v>
      </c>
      <c r="D115" s="55">
        <v>144.1</v>
      </c>
      <c r="E115" s="40">
        <f t="shared" si="2"/>
        <v>89.781931464174534</v>
      </c>
      <c r="G115" s="56" t="s">
        <v>49</v>
      </c>
      <c r="H115" s="56">
        <v>2016</v>
      </c>
      <c r="I115" s="56" t="s">
        <v>36</v>
      </c>
      <c r="J115" s="57">
        <v>118.6</v>
      </c>
      <c r="K115" s="40">
        <f t="shared" si="3"/>
        <v>82.475660639777445</v>
      </c>
      <c r="M115" s="58">
        <v>42552</v>
      </c>
      <c r="N115" s="40">
        <v>89.781931464174534</v>
      </c>
      <c r="O115" s="40">
        <v>82.475660639777445</v>
      </c>
    </row>
    <row r="116" spans="1:15" x14ac:dyDescent="0.35">
      <c r="A116" s="54" t="s">
        <v>48</v>
      </c>
      <c r="B116" s="54">
        <v>2016</v>
      </c>
      <c r="C116" s="54" t="s">
        <v>37</v>
      </c>
      <c r="D116" s="55">
        <v>147</v>
      </c>
      <c r="E116" s="40">
        <f t="shared" si="2"/>
        <v>91.588785046729058</v>
      </c>
      <c r="G116" s="56" t="s">
        <v>49</v>
      </c>
      <c r="H116" s="56">
        <v>2016</v>
      </c>
      <c r="I116" s="56" t="s">
        <v>37</v>
      </c>
      <c r="J116" s="57">
        <v>119.7</v>
      </c>
      <c r="K116" s="40">
        <f t="shared" si="3"/>
        <v>83.240611961056999</v>
      </c>
      <c r="M116" s="58">
        <v>42583</v>
      </c>
      <c r="N116" s="40">
        <v>91.588785046729058</v>
      </c>
      <c r="O116" s="40">
        <v>83.240611961056999</v>
      </c>
    </row>
    <row r="117" spans="1:15" x14ac:dyDescent="0.35">
      <c r="A117" s="54" t="s">
        <v>48</v>
      </c>
      <c r="B117" s="54">
        <v>2016</v>
      </c>
      <c r="C117" s="54" t="s">
        <v>38</v>
      </c>
      <c r="D117" s="55">
        <v>145.4</v>
      </c>
      <c r="E117" s="40">
        <f t="shared" si="2"/>
        <v>90.591900311526572</v>
      </c>
      <c r="G117" s="56" t="s">
        <v>49</v>
      </c>
      <c r="H117" s="56">
        <v>2016</v>
      </c>
      <c r="I117" s="56" t="s">
        <v>38</v>
      </c>
      <c r="J117" s="57">
        <v>117.2</v>
      </c>
      <c r="K117" s="40">
        <f t="shared" si="3"/>
        <v>81.502086230876188</v>
      </c>
      <c r="M117" s="58">
        <v>42614</v>
      </c>
      <c r="N117" s="40">
        <v>90.591900311526572</v>
      </c>
      <c r="O117" s="40">
        <v>81.502086230876188</v>
      </c>
    </row>
    <row r="118" spans="1:15" x14ac:dyDescent="0.35">
      <c r="A118" s="54" t="s">
        <v>48</v>
      </c>
      <c r="B118" s="54">
        <v>2016</v>
      </c>
      <c r="C118" s="54" t="s">
        <v>39</v>
      </c>
      <c r="D118" s="55">
        <v>143.6</v>
      </c>
      <c r="E118" s="40">
        <f t="shared" si="2"/>
        <v>89.470404984423766</v>
      </c>
      <c r="G118" s="56" t="s">
        <v>49</v>
      </c>
      <c r="H118" s="56">
        <v>2016</v>
      </c>
      <c r="I118" s="56" t="s">
        <v>39</v>
      </c>
      <c r="J118" s="57">
        <v>116</v>
      </c>
      <c r="K118" s="40">
        <f t="shared" si="3"/>
        <v>80.66759388038939</v>
      </c>
      <c r="M118" s="58">
        <v>42644</v>
      </c>
      <c r="N118" s="40">
        <v>89.470404984423766</v>
      </c>
      <c r="O118" s="40">
        <v>80.66759388038939</v>
      </c>
    </row>
    <row r="119" spans="1:15" x14ac:dyDescent="0.35">
      <c r="A119" s="54" t="s">
        <v>48</v>
      </c>
      <c r="B119" s="54">
        <v>2016</v>
      </c>
      <c r="C119" s="54" t="s">
        <v>40</v>
      </c>
      <c r="D119" s="55">
        <v>143.1</v>
      </c>
      <c r="E119" s="40">
        <f t="shared" si="2"/>
        <v>89.158878504672984</v>
      </c>
      <c r="G119" s="56" t="s">
        <v>49</v>
      </c>
      <c r="H119" s="56">
        <v>2016</v>
      </c>
      <c r="I119" s="56" t="s">
        <v>40</v>
      </c>
      <c r="J119" s="57">
        <v>115.6</v>
      </c>
      <c r="K119" s="40">
        <f t="shared" si="3"/>
        <v>80.389429763560457</v>
      </c>
      <c r="M119" s="58">
        <v>42675</v>
      </c>
      <c r="N119" s="40">
        <v>89.158878504672984</v>
      </c>
      <c r="O119" s="40">
        <v>80.389429763560457</v>
      </c>
    </row>
    <row r="120" spans="1:15" x14ac:dyDescent="0.35">
      <c r="A120" s="54" t="s">
        <v>48</v>
      </c>
      <c r="B120" s="54">
        <v>2016</v>
      </c>
      <c r="C120" s="54" t="s">
        <v>41</v>
      </c>
      <c r="D120" s="55">
        <v>144.9</v>
      </c>
      <c r="E120" s="40">
        <f t="shared" si="2"/>
        <v>90.28037383177579</v>
      </c>
      <c r="G120" s="56" t="s">
        <v>49</v>
      </c>
      <c r="H120" s="56">
        <v>2016</v>
      </c>
      <c r="I120" s="56" t="s">
        <v>41</v>
      </c>
      <c r="J120" s="57">
        <v>119.4</v>
      </c>
      <c r="K120" s="40">
        <f t="shared" si="3"/>
        <v>83.031988873435282</v>
      </c>
      <c r="M120" s="58">
        <v>42705</v>
      </c>
      <c r="N120" s="40">
        <v>90.28037383177579</v>
      </c>
      <c r="O120" s="40">
        <v>83.031988873435282</v>
      </c>
    </row>
    <row r="121" spans="1:15" x14ac:dyDescent="0.35">
      <c r="A121" s="54" t="s">
        <v>48</v>
      </c>
      <c r="B121" s="54">
        <v>2017</v>
      </c>
      <c r="C121" s="54" t="s">
        <v>30</v>
      </c>
      <c r="D121" s="55">
        <v>148.69999999999999</v>
      </c>
      <c r="E121" s="40">
        <f t="shared" si="2"/>
        <v>92.647975077881696</v>
      </c>
      <c r="G121" s="56" t="s">
        <v>49</v>
      </c>
      <c r="H121" s="56">
        <v>2017</v>
      </c>
      <c r="I121" s="56" t="s">
        <v>30</v>
      </c>
      <c r="J121" s="57">
        <v>125.6</v>
      </c>
      <c r="K121" s="40">
        <f t="shared" si="3"/>
        <v>87.343532684283673</v>
      </c>
      <c r="M121" s="58">
        <v>42736</v>
      </c>
      <c r="N121" s="40">
        <v>92.647975077881696</v>
      </c>
      <c r="O121" s="40">
        <v>87.343532684283673</v>
      </c>
    </row>
    <row r="122" spans="1:15" x14ac:dyDescent="0.35">
      <c r="A122" s="54" t="s">
        <v>48</v>
      </c>
      <c r="B122" s="54">
        <v>2017</v>
      </c>
      <c r="C122" s="54" t="s">
        <v>31</v>
      </c>
      <c r="D122" s="55">
        <v>152.4</v>
      </c>
      <c r="E122" s="40">
        <f t="shared" si="2"/>
        <v>94.953271028037463</v>
      </c>
      <c r="G122" s="56" t="s">
        <v>49</v>
      </c>
      <c r="H122" s="56">
        <v>2017</v>
      </c>
      <c r="I122" s="56" t="s">
        <v>31</v>
      </c>
      <c r="J122" s="57">
        <v>129.69999999999999</v>
      </c>
      <c r="K122" s="40">
        <f t="shared" si="3"/>
        <v>90.194714881780186</v>
      </c>
      <c r="M122" s="58">
        <v>42767</v>
      </c>
      <c r="N122" s="40">
        <v>94.953271028037463</v>
      </c>
      <c r="O122" s="40">
        <v>90.194714881780186</v>
      </c>
    </row>
    <row r="123" spans="1:15" x14ac:dyDescent="0.35">
      <c r="A123" s="54" t="s">
        <v>48</v>
      </c>
      <c r="B123" s="54">
        <v>2017</v>
      </c>
      <c r="C123" s="54" t="s">
        <v>32</v>
      </c>
      <c r="D123" s="55">
        <v>154.9</v>
      </c>
      <c r="E123" s="40">
        <f t="shared" si="2"/>
        <v>96.510903426791359</v>
      </c>
      <c r="G123" s="56" t="s">
        <v>49</v>
      </c>
      <c r="H123" s="56">
        <v>2017</v>
      </c>
      <c r="I123" s="56" t="s">
        <v>32</v>
      </c>
      <c r="J123" s="57">
        <v>132.9</v>
      </c>
      <c r="K123" s="40">
        <f t="shared" si="3"/>
        <v>92.420027816411633</v>
      </c>
      <c r="M123" s="58">
        <v>42795</v>
      </c>
      <c r="N123" s="40">
        <v>96.510903426791359</v>
      </c>
      <c r="O123" s="40">
        <v>92.420027816411633</v>
      </c>
    </row>
    <row r="124" spans="1:15" x14ac:dyDescent="0.35">
      <c r="A124" s="54" t="s">
        <v>48</v>
      </c>
      <c r="B124" s="54">
        <v>2017</v>
      </c>
      <c r="C124" s="54" t="s">
        <v>33</v>
      </c>
      <c r="D124" s="55">
        <v>156</v>
      </c>
      <c r="E124" s="40">
        <f t="shared" si="2"/>
        <v>97.196261682243076</v>
      </c>
      <c r="G124" s="56" t="s">
        <v>49</v>
      </c>
      <c r="H124" s="56">
        <v>2017</v>
      </c>
      <c r="I124" s="56" t="s">
        <v>33</v>
      </c>
      <c r="J124" s="57">
        <v>134.6</v>
      </c>
      <c r="K124" s="40">
        <f t="shared" si="3"/>
        <v>93.602225312934564</v>
      </c>
      <c r="M124" s="58">
        <v>42826</v>
      </c>
      <c r="N124" s="40">
        <v>97.196261682243076</v>
      </c>
      <c r="O124" s="40">
        <v>93.602225312934564</v>
      </c>
    </row>
    <row r="125" spans="1:15" x14ac:dyDescent="0.35">
      <c r="A125" s="54" t="s">
        <v>48</v>
      </c>
      <c r="B125" s="54">
        <v>2017</v>
      </c>
      <c r="C125" s="54" t="s">
        <v>34</v>
      </c>
      <c r="D125" s="55">
        <v>158.80000000000001</v>
      </c>
      <c r="E125" s="40">
        <f t="shared" si="2"/>
        <v>98.940809968847446</v>
      </c>
      <c r="G125" s="56" t="s">
        <v>49</v>
      </c>
      <c r="H125" s="56">
        <v>2017</v>
      </c>
      <c r="I125" s="56" t="s">
        <v>34</v>
      </c>
      <c r="J125" s="57">
        <v>135.4</v>
      </c>
      <c r="K125" s="40">
        <f t="shared" si="3"/>
        <v>94.158553546592429</v>
      </c>
      <c r="M125" s="58">
        <v>42856</v>
      </c>
      <c r="N125" s="40">
        <v>98.940809968847446</v>
      </c>
      <c r="O125" s="40">
        <v>94.158553546592429</v>
      </c>
    </row>
    <row r="126" spans="1:15" x14ac:dyDescent="0.35">
      <c r="A126" s="54" t="s">
        <v>48</v>
      </c>
      <c r="B126" s="54">
        <v>2017</v>
      </c>
      <c r="C126" s="54" t="s">
        <v>35</v>
      </c>
      <c r="D126" s="55">
        <v>159.80000000000001</v>
      </c>
      <c r="E126" s="40">
        <f t="shared" si="2"/>
        <v>99.56386292834901</v>
      </c>
      <c r="G126" s="56" t="s">
        <v>49</v>
      </c>
      <c r="H126" s="56">
        <v>2017</v>
      </c>
      <c r="I126" s="56" t="s">
        <v>35</v>
      </c>
      <c r="J126" s="57">
        <v>134.9</v>
      </c>
      <c r="K126" s="40">
        <f t="shared" si="3"/>
        <v>93.810848400556267</v>
      </c>
      <c r="M126" s="58">
        <v>42887</v>
      </c>
      <c r="N126" s="40">
        <v>99.56386292834901</v>
      </c>
      <c r="O126" s="40">
        <v>93.810848400556267</v>
      </c>
    </row>
    <row r="127" spans="1:15" x14ac:dyDescent="0.35">
      <c r="A127" s="54" t="s">
        <v>48</v>
      </c>
      <c r="B127" s="54">
        <v>2017</v>
      </c>
      <c r="C127" s="54" t="s">
        <v>36</v>
      </c>
      <c r="D127" s="55">
        <v>163.30000000000001</v>
      </c>
      <c r="E127" s="40">
        <f t="shared" si="2"/>
        <v>101.74454828660446</v>
      </c>
      <c r="G127" s="56" t="s">
        <v>49</v>
      </c>
      <c r="H127" s="56">
        <v>2017</v>
      </c>
      <c r="I127" s="56" t="s">
        <v>36</v>
      </c>
      <c r="J127" s="57">
        <v>134.80000000000001</v>
      </c>
      <c r="K127" s="40">
        <f t="shared" si="3"/>
        <v>93.741307371349038</v>
      </c>
      <c r="M127" s="58">
        <v>42917</v>
      </c>
      <c r="N127" s="40">
        <v>101.74454828660446</v>
      </c>
      <c r="O127" s="40">
        <v>93.741307371349038</v>
      </c>
    </row>
    <row r="128" spans="1:15" x14ac:dyDescent="0.35">
      <c r="A128" s="54" t="s">
        <v>48</v>
      </c>
      <c r="B128" s="54">
        <v>2017</v>
      </c>
      <c r="C128" s="54" t="s">
        <v>37</v>
      </c>
      <c r="D128" s="55">
        <v>157.19999999999999</v>
      </c>
      <c r="E128" s="40">
        <f t="shared" si="2"/>
        <v>97.943925233644933</v>
      </c>
      <c r="G128" s="56" t="s">
        <v>49</v>
      </c>
      <c r="H128" s="56">
        <v>2017</v>
      </c>
      <c r="I128" s="56" t="s">
        <v>37</v>
      </c>
      <c r="J128" s="57">
        <v>134.5</v>
      </c>
      <c r="K128" s="40">
        <f t="shared" si="3"/>
        <v>93.532684283727335</v>
      </c>
      <c r="M128" s="58">
        <v>42948</v>
      </c>
      <c r="N128" s="40">
        <v>97.943925233644933</v>
      </c>
      <c r="O128" s="40">
        <v>93.532684283727335</v>
      </c>
    </row>
    <row r="129" spans="1:15" x14ac:dyDescent="0.35">
      <c r="A129" s="54" t="s">
        <v>48</v>
      </c>
      <c r="B129" s="54">
        <v>2017</v>
      </c>
      <c r="C129" s="54" t="s">
        <v>38</v>
      </c>
      <c r="D129" s="55">
        <v>159.4</v>
      </c>
      <c r="E129" s="40">
        <f t="shared" si="2"/>
        <v>99.314641744548368</v>
      </c>
      <c r="G129" s="56" t="s">
        <v>49</v>
      </c>
      <c r="H129" s="56">
        <v>2017</v>
      </c>
      <c r="I129" s="56" t="s">
        <v>38</v>
      </c>
      <c r="J129" s="57">
        <v>137</v>
      </c>
      <c r="K129" s="40">
        <f t="shared" si="3"/>
        <v>95.271210013908146</v>
      </c>
      <c r="M129" s="58">
        <v>42979</v>
      </c>
      <c r="N129" s="40">
        <v>99.314641744548368</v>
      </c>
      <c r="O129" s="40">
        <v>95.271210013908146</v>
      </c>
    </row>
    <row r="130" spans="1:15" x14ac:dyDescent="0.35">
      <c r="A130" s="54" t="s">
        <v>48</v>
      </c>
      <c r="B130" s="54">
        <v>2017</v>
      </c>
      <c r="C130" s="54" t="s">
        <v>39</v>
      </c>
      <c r="D130" s="55">
        <v>157.9</v>
      </c>
      <c r="E130" s="40">
        <f t="shared" si="2"/>
        <v>98.380062305296022</v>
      </c>
      <c r="G130" s="56" t="s">
        <v>49</v>
      </c>
      <c r="H130" s="56">
        <v>2017</v>
      </c>
      <c r="I130" s="56" t="s">
        <v>39</v>
      </c>
      <c r="J130" s="57">
        <v>140.4</v>
      </c>
      <c r="K130" s="40">
        <f t="shared" si="3"/>
        <v>97.635605006954037</v>
      </c>
      <c r="M130" s="58">
        <v>43009</v>
      </c>
      <c r="N130" s="40">
        <v>98.380062305296022</v>
      </c>
      <c r="O130" s="40">
        <v>97.635605006954037</v>
      </c>
    </row>
    <row r="131" spans="1:15" x14ac:dyDescent="0.35">
      <c r="A131" s="54" t="s">
        <v>48</v>
      </c>
      <c r="B131" s="54">
        <v>2017</v>
      </c>
      <c r="C131" s="54" t="s">
        <v>40</v>
      </c>
      <c r="D131" s="55">
        <v>156</v>
      </c>
      <c r="E131" s="40">
        <f t="shared" si="2"/>
        <v>97.196261682243062</v>
      </c>
      <c r="G131" s="56" t="s">
        <v>49</v>
      </c>
      <c r="H131" s="56">
        <v>2017</v>
      </c>
      <c r="I131" s="56" t="s">
        <v>40</v>
      </c>
      <c r="J131" s="57">
        <v>140.69999999999999</v>
      </c>
      <c r="K131" s="40">
        <f t="shared" si="3"/>
        <v>97.844228094575726</v>
      </c>
      <c r="M131" s="58">
        <v>43040</v>
      </c>
      <c r="N131" s="40">
        <v>97.196261682243062</v>
      </c>
      <c r="O131" s="40">
        <v>97.844228094575726</v>
      </c>
    </row>
    <row r="132" spans="1:15" x14ac:dyDescent="0.35">
      <c r="A132" s="54" t="s">
        <v>48</v>
      </c>
      <c r="B132" s="54">
        <v>2017</v>
      </c>
      <c r="C132" s="54" t="s">
        <v>41</v>
      </c>
      <c r="D132" s="55">
        <v>156.80000000000001</v>
      </c>
      <c r="E132" s="40">
        <f t="shared" si="2"/>
        <v>97.694704049844304</v>
      </c>
      <c r="G132" s="56" t="s">
        <v>49</v>
      </c>
      <c r="H132" s="56">
        <v>2017</v>
      </c>
      <c r="I132" s="56" t="s">
        <v>41</v>
      </c>
      <c r="J132" s="57">
        <v>139.1</v>
      </c>
      <c r="K132" s="40">
        <f t="shared" si="3"/>
        <v>96.73157162726001</v>
      </c>
      <c r="M132" s="58">
        <v>43070</v>
      </c>
      <c r="N132" s="40">
        <v>97.694704049844304</v>
      </c>
      <c r="O132" s="40">
        <v>96.73157162726001</v>
      </c>
    </row>
    <row r="133" spans="1:15" x14ac:dyDescent="0.35">
      <c r="A133" s="54" t="s">
        <v>48</v>
      </c>
      <c r="B133" s="54">
        <v>2018</v>
      </c>
      <c r="C133" s="54" t="s">
        <v>30</v>
      </c>
      <c r="D133" s="55">
        <v>157.80000000000001</v>
      </c>
      <c r="E133" s="40">
        <f t="shared" si="2"/>
        <v>98.317757009345868</v>
      </c>
      <c r="G133" s="56" t="s">
        <v>49</v>
      </c>
      <c r="H133" s="56">
        <v>2018</v>
      </c>
      <c r="I133" s="56" t="s">
        <v>30</v>
      </c>
      <c r="J133" s="57">
        <v>141.69999999999999</v>
      </c>
      <c r="K133" s="40">
        <f t="shared" si="3"/>
        <v>98.539638386648036</v>
      </c>
      <c r="M133" s="58">
        <v>43101</v>
      </c>
      <c r="N133" s="40">
        <v>98.317757009345868</v>
      </c>
      <c r="O133" s="40">
        <v>98.539638386648036</v>
      </c>
    </row>
    <row r="134" spans="1:15" x14ac:dyDescent="0.35">
      <c r="A134" s="54" t="s">
        <v>48</v>
      </c>
      <c r="B134" s="54">
        <v>2018</v>
      </c>
      <c r="C134" s="54" t="s">
        <v>31</v>
      </c>
      <c r="D134" s="55">
        <v>162.69999999999999</v>
      </c>
      <c r="E134" s="40">
        <f t="shared" si="2"/>
        <v>101.37071651090349</v>
      </c>
      <c r="G134" s="56" t="s">
        <v>49</v>
      </c>
      <c r="H134" s="56">
        <v>2018</v>
      </c>
      <c r="I134" s="56" t="s">
        <v>31</v>
      </c>
      <c r="J134" s="57">
        <v>145</v>
      </c>
      <c r="K134" s="40">
        <f t="shared" si="3"/>
        <v>100.8344923504867</v>
      </c>
      <c r="M134" s="58">
        <v>43132</v>
      </c>
      <c r="N134" s="40">
        <v>101.37071651090349</v>
      </c>
      <c r="O134" s="40">
        <v>100.8344923504867</v>
      </c>
    </row>
    <row r="135" spans="1:15" x14ac:dyDescent="0.35">
      <c r="A135" s="54" t="s">
        <v>48</v>
      </c>
      <c r="B135" s="54">
        <v>2018</v>
      </c>
      <c r="C135" s="54" t="s">
        <v>32</v>
      </c>
      <c r="D135" s="55">
        <v>165.7</v>
      </c>
      <c r="E135" s="40">
        <f t="shared" si="2"/>
        <v>103.23987538940816</v>
      </c>
      <c r="G135" s="56" t="s">
        <v>49</v>
      </c>
      <c r="H135" s="56">
        <v>2018</v>
      </c>
      <c r="I135" s="56" t="s">
        <v>32</v>
      </c>
      <c r="J135" s="57">
        <v>149.1</v>
      </c>
      <c r="K135" s="40">
        <f t="shared" si="3"/>
        <v>103.68567454798321</v>
      </c>
      <c r="M135" s="58">
        <v>43160</v>
      </c>
      <c r="N135" s="40">
        <v>103.23987538940816</v>
      </c>
      <c r="O135" s="40">
        <v>103.68567454798321</v>
      </c>
    </row>
    <row r="136" spans="1:15" x14ac:dyDescent="0.35">
      <c r="A136" s="54" t="s">
        <v>48</v>
      </c>
      <c r="B136" s="54">
        <v>2018</v>
      </c>
      <c r="C136" s="54" t="s">
        <v>33</v>
      </c>
      <c r="D136" s="55">
        <v>169.6</v>
      </c>
      <c r="E136" s="40">
        <f t="shared" si="2"/>
        <v>105.66978193146423</v>
      </c>
      <c r="G136" s="56" t="s">
        <v>49</v>
      </c>
      <c r="H136" s="56">
        <v>2018</v>
      </c>
      <c r="I136" s="56" t="s">
        <v>33</v>
      </c>
      <c r="J136" s="57">
        <v>153.6</v>
      </c>
      <c r="K136" s="40">
        <f t="shared" si="3"/>
        <v>106.81502086230866</v>
      </c>
      <c r="M136" s="58">
        <v>43191</v>
      </c>
      <c r="N136" s="40">
        <v>105.66978193146423</v>
      </c>
      <c r="O136" s="40">
        <v>106.81502086230866</v>
      </c>
    </row>
    <row r="137" spans="1:15" x14ac:dyDescent="0.35">
      <c r="A137" s="54" t="s">
        <v>48</v>
      </c>
      <c r="B137" s="54">
        <v>2018</v>
      </c>
      <c r="C137" s="54" t="s">
        <v>34</v>
      </c>
      <c r="D137" s="55">
        <v>176.1</v>
      </c>
      <c r="E137" s="40">
        <f t="shared" si="2"/>
        <v>109.71962616822435</v>
      </c>
      <c r="G137" s="56" t="s">
        <v>49</v>
      </c>
      <c r="H137" s="56">
        <v>2018</v>
      </c>
      <c r="I137" s="56" t="s">
        <v>34</v>
      </c>
      <c r="J137" s="57">
        <v>156.4</v>
      </c>
      <c r="K137" s="40">
        <f t="shared" si="3"/>
        <v>108.76216968011117</v>
      </c>
      <c r="M137" s="58">
        <v>43221</v>
      </c>
      <c r="N137" s="40">
        <v>109.71962616822435</v>
      </c>
      <c r="O137" s="40">
        <v>108.76216968011117</v>
      </c>
    </row>
    <row r="138" spans="1:15" x14ac:dyDescent="0.35">
      <c r="A138" s="54" t="s">
        <v>48</v>
      </c>
      <c r="B138" s="54">
        <v>2018</v>
      </c>
      <c r="C138" s="54" t="s">
        <v>35</v>
      </c>
      <c r="D138" s="55">
        <v>179.8</v>
      </c>
      <c r="E138" s="40">
        <f t="shared" si="2"/>
        <v>112.02492211838013</v>
      </c>
      <c r="G138" s="56" t="s">
        <v>49</v>
      </c>
      <c r="H138" s="56">
        <v>2018</v>
      </c>
      <c r="I138" s="56" t="s">
        <v>35</v>
      </c>
      <c r="J138" s="57">
        <v>155.69999999999999</v>
      </c>
      <c r="K138" s="40">
        <f t="shared" si="3"/>
        <v>108.27538247566054</v>
      </c>
      <c r="M138" s="58">
        <v>43252</v>
      </c>
      <c r="N138" s="40">
        <v>112.02492211838013</v>
      </c>
      <c r="O138" s="40">
        <v>108.27538247566054</v>
      </c>
    </row>
    <row r="139" spans="1:15" x14ac:dyDescent="0.35">
      <c r="A139" s="54" t="s">
        <v>48</v>
      </c>
      <c r="B139" s="54">
        <v>2018</v>
      </c>
      <c r="C139" s="54" t="s">
        <v>36</v>
      </c>
      <c r="D139" s="55">
        <v>183.3</v>
      </c>
      <c r="E139" s="40">
        <f t="shared" si="2"/>
        <v>114.20560747663558</v>
      </c>
      <c r="G139" s="56" t="s">
        <v>49</v>
      </c>
      <c r="H139" s="56">
        <v>2018</v>
      </c>
      <c r="I139" s="56" t="s">
        <v>36</v>
      </c>
      <c r="J139" s="57">
        <v>156.5</v>
      </c>
      <c r="K139" s="40">
        <f t="shared" si="3"/>
        <v>108.8317107093184</v>
      </c>
      <c r="M139" s="58">
        <v>43282</v>
      </c>
      <c r="N139" s="40">
        <v>114.20560747663558</v>
      </c>
      <c r="O139" s="40">
        <v>108.8317107093184</v>
      </c>
    </row>
    <row r="140" spans="1:15" x14ac:dyDescent="0.35">
      <c r="A140" s="54" t="s">
        <v>48</v>
      </c>
      <c r="B140" s="54">
        <v>2018</v>
      </c>
      <c r="C140" s="54" t="s">
        <v>37</v>
      </c>
      <c r="D140" s="55">
        <v>188.3</v>
      </c>
      <c r="E140" s="40">
        <f t="shared" si="2"/>
        <v>117.32087227414338</v>
      </c>
      <c r="G140" s="56" t="s">
        <v>49</v>
      </c>
      <c r="H140" s="56">
        <v>2018</v>
      </c>
      <c r="I140" s="56" t="s">
        <v>37</v>
      </c>
      <c r="J140" s="57">
        <v>155.80000000000001</v>
      </c>
      <c r="K140" s="40">
        <f t="shared" si="3"/>
        <v>108.34492350486779</v>
      </c>
      <c r="M140" s="58">
        <v>43313</v>
      </c>
      <c r="N140" s="40">
        <v>117.32087227414338</v>
      </c>
      <c r="O140" s="40">
        <v>108.34492350486779</v>
      </c>
    </row>
    <row r="141" spans="1:15" x14ac:dyDescent="0.35">
      <c r="A141" s="54" t="s">
        <v>48</v>
      </c>
      <c r="B141" s="54">
        <v>2018</v>
      </c>
      <c r="C141" s="54" t="s">
        <v>38</v>
      </c>
      <c r="D141" s="55">
        <v>188.4</v>
      </c>
      <c r="E141" s="40">
        <f t="shared" si="2"/>
        <v>117.38317757009354</v>
      </c>
      <c r="G141" s="56" t="s">
        <v>49</v>
      </c>
      <c r="H141" s="56">
        <v>2018</v>
      </c>
      <c r="I141" s="56" t="s">
        <v>38</v>
      </c>
      <c r="J141" s="57">
        <v>156.1</v>
      </c>
      <c r="K141" s="40">
        <f t="shared" si="3"/>
        <v>108.55354659248948</v>
      </c>
      <c r="M141" s="58">
        <v>43344</v>
      </c>
      <c r="N141" s="40">
        <v>117.38317757009354</v>
      </c>
      <c r="O141" s="40">
        <v>108.55354659248948</v>
      </c>
    </row>
    <row r="142" spans="1:15" x14ac:dyDescent="0.35">
      <c r="A142" s="54" t="s">
        <v>48</v>
      </c>
      <c r="B142" s="54">
        <v>2018</v>
      </c>
      <c r="C142" s="54" t="s">
        <v>39</v>
      </c>
      <c r="D142" s="55">
        <v>187.7</v>
      </c>
      <c r="E142" s="40">
        <f t="shared" ref="E142" si="4">E141*D142/D141</f>
        <v>116.94704049844243</v>
      </c>
      <c r="G142" s="56" t="s">
        <v>49</v>
      </c>
      <c r="H142" s="56">
        <v>2018</v>
      </c>
      <c r="I142" s="56" t="s">
        <v>39</v>
      </c>
      <c r="J142" s="57">
        <v>155.80000000000001</v>
      </c>
      <c r="K142" s="40">
        <f t="shared" ref="K142" si="5">K141*J142/J141</f>
        <v>108.34492350486781</v>
      </c>
      <c r="M142" s="58">
        <v>43374</v>
      </c>
      <c r="N142" s="40">
        <v>116.94704049844243</v>
      </c>
      <c r="O142" s="40">
        <v>108.34492350486781</v>
      </c>
    </row>
  </sheetData>
  <mergeCells count="16">
    <mergeCell ref="B7:F7"/>
    <mergeCell ref="H7:L7"/>
    <mergeCell ref="H8:L8"/>
    <mergeCell ref="B9:F9"/>
    <mergeCell ref="B4:F4"/>
    <mergeCell ref="H4:L4"/>
    <mergeCell ref="B5:F5"/>
    <mergeCell ref="G5:L5"/>
    <mergeCell ref="B6:F6"/>
    <mergeCell ref="H6:L6"/>
    <mergeCell ref="A1:F1"/>
    <mergeCell ref="G1:L1"/>
    <mergeCell ref="A2:F2"/>
    <mergeCell ref="G2:L2"/>
    <mergeCell ref="A3:F3"/>
    <mergeCell ref="G3:L3"/>
  </mergeCells>
  <pageMargins left="0.7" right="0.7" top="0.75" bottom="0.75" header="0.3" footer="0.3"/>
  <pageSetup orientation="landscape"/>
  <headerFooter>
    <oddHeader>&amp;CBureau of Labor Statistics</oddHeader>
    <oddFooter>&amp;LSource: Bureau of Labor Statistics&amp;RGenerated on: November 15, 2018 (03:40:12 PM)</oddFooter>
  </headerFooter>
  <drawing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87A104-9BF6-4D38-A346-4CDB2997B0CD}">
  <dimension ref="A1:K26"/>
  <sheetViews>
    <sheetView workbookViewId="0">
      <selection activeCell="E32" sqref="E32"/>
    </sheetView>
  </sheetViews>
  <sheetFormatPr defaultRowHeight="14.5" x14ac:dyDescent="0.35"/>
  <sheetData>
    <row r="1" spans="1:11" x14ac:dyDescent="0.35">
      <c r="A1" s="128" t="s">
        <v>172</v>
      </c>
      <c r="B1" s="88"/>
      <c r="C1" s="88"/>
      <c r="D1" s="88"/>
      <c r="E1" s="88"/>
      <c r="F1" s="88"/>
      <c r="G1" s="88"/>
      <c r="H1" s="88"/>
      <c r="I1" s="88"/>
      <c r="J1" s="88"/>
      <c r="K1" s="88"/>
    </row>
    <row r="2" spans="1:11" x14ac:dyDescent="0.35">
      <c r="A2" s="88"/>
      <c r="B2" s="88"/>
      <c r="C2" s="88"/>
      <c r="D2" s="88"/>
      <c r="E2" s="88"/>
      <c r="F2" s="88"/>
      <c r="G2" s="88"/>
      <c r="H2" s="88"/>
      <c r="I2" s="88"/>
      <c r="J2" s="88"/>
      <c r="K2" s="127"/>
    </row>
    <row r="3" spans="1:11" x14ac:dyDescent="0.35">
      <c r="A3" s="88"/>
      <c r="B3" s="88"/>
      <c r="C3" s="88"/>
      <c r="D3" s="88"/>
      <c r="E3" s="88"/>
      <c r="F3" s="88"/>
      <c r="G3" s="88"/>
      <c r="H3" s="88"/>
      <c r="I3" s="88"/>
      <c r="J3" s="88"/>
      <c r="K3" s="88"/>
    </row>
    <row r="4" spans="1:11" x14ac:dyDescent="0.35">
      <c r="A4" s="88"/>
      <c r="B4" s="88"/>
      <c r="C4" s="88"/>
      <c r="D4" s="88"/>
      <c r="E4" s="88"/>
      <c r="F4" s="88"/>
      <c r="G4" s="88"/>
      <c r="H4" s="88"/>
      <c r="I4" s="88"/>
      <c r="J4" s="88"/>
      <c r="K4" s="88"/>
    </row>
    <row r="5" spans="1:11" x14ac:dyDescent="0.35">
      <c r="A5" s="88"/>
      <c r="B5" s="88"/>
      <c r="C5" s="88"/>
      <c r="D5" s="88"/>
      <c r="E5" s="88"/>
      <c r="F5" s="88"/>
      <c r="G5" s="88"/>
      <c r="H5" s="88"/>
      <c r="I5" s="88"/>
      <c r="J5" s="88"/>
      <c r="K5" s="88"/>
    </row>
    <row r="6" spans="1:11" x14ac:dyDescent="0.35">
      <c r="A6" s="88"/>
      <c r="B6" s="88"/>
      <c r="C6" s="88"/>
      <c r="D6" s="88"/>
      <c r="E6" s="88"/>
      <c r="F6" s="88"/>
      <c r="G6" s="88"/>
      <c r="H6" s="88"/>
      <c r="I6" s="88"/>
      <c r="J6" s="88"/>
      <c r="K6" s="88"/>
    </row>
    <row r="7" spans="1:11" x14ac:dyDescent="0.35">
      <c r="A7" s="88"/>
      <c r="B7" s="88"/>
      <c r="C7" s="88"/>
      <c r="D7" s="88"/>
      <c r="E7" s="88"/>
      <c r="F7" s="88"/>
      <c r="G7" s="88"/>
      <c r="H7" s="88"/>
      <c r="I7" s="88"/>
      <c r="J7" s="88"/>
      <c r="K7" s="88"/>
    </row>
    <row r="8" spans="1:11" x14ac:dyDescent="0.35">
      <c r="A8" s="88"/>
      <c r="B8" s="88"/>
      <c r="C8" s="88"/>
      <c r="D8" s="88"/>
      <c r="E8" s="88"/>
      <c r="F8" s="88"/>
      <c r="G8" s="88"/>
      <c r="H8" s="88"/>
      <c r="I8" s="88"/>
      <c r="J8" s="88"/>
      <c r="K8" s="88"/>
    </row>
    <row r="9" spans="1:11" x14ac:dyDescent="0.35">
      <c r="A9" s="88"/>
      <c r="B9" s="88"/>
      <c r="C9" s="88"/>
      <c r="D9" s="88"/>
      <c r="E9" s="88"/>
      <c r="F9" s="88"/>
      <c r="G9" s="88"/>
      <c r="H9" s="88"/>
      <c r="I9" s="88"/>
      <c r="J9" s="88"/>
      <c r="K9" s="88"/>
    </row>
    <row r="10" spans="1:11" x14ac:dyDescent="0.35">
      <c r="A10" s="88"/>
      <c r="B10" s="88"/>
      <c r="C10" s="88"/>
      <c r="D10" s="88"/>
      <c r="E10" s="88"/>
      <c r="F10" s="88"/>
      <c r="G10" s="88"/>
      <c r="H10" s="88"/>
      <c r="I10" s="88"/>
      <c r="J10" s="88"/>
      <c r="K10" s="88"/>
    </row>
    <row r="11" spans="1:11" x14ac:dyDescent="0.35">
      <c r="A11" s="88"/>
      <c r="B11" s="88"/>
      <c r="C11" s="88"/>
      <c r="D11" s="88"/>
      <c r="E11" s="88"/>
      <c r="F11" s="88"/>
      <c r="G11" s="88"/>
      <c r="H11" s="88"/>
      <c r="I11" s="88"/>
      <c r="J11" s="88"/>
      <c r="K11" s="88"/>
    </row>
    <row r="12" spans="1:11" x14ac:dyDescent="0.35">
      <c r="A12" s="88"/>
      <c r="B12" s="88"/>
      <c r="C12" s="88"/>
      <c r="D12" s="88"/>
      <c r="E12" s="88"/>
      <c r="F12" s="88"/>
      <c r="G12" s="88"/>
      <c r="H12" s="88"/>
      <c r="I12" s="88"/>
      <c r="J12" s="88"/>
      <c r="K12" s="88"/>
    </row>
    <row r="13" spans="1:11" x14ac:dyDescent="0.35">
      <c r="A13" s="88"/>
      <c r="B13" s="88"/>
      <c r="C13" s="88"/>
      <c r="D13" s="88"/>
      <c r="E13" s="88"/>
      <c r="F13" s="88"/>
      <c r="G13" s="88"/>
      <c r="H13" s="88"/>
      <c r="I13" s="88"/>
      <c r="J13" s="88"/>
      <c r="K13" s="88"/>
    </row>
    <row r="14" spans="1:11" x14ac:dyDescent="0.35">
      <c r="A14" s="88"/>
      <c r="B14" s="88"/>
      <c r="C14" s="88"/>
      <c r="D14" s="88"/>
      <c r="E14" s="88"/>
      <c r="F14" s="88"/>
      <c r="G14" s="88"/>
      <c r="H14" s="88"/>
      <c r="I14" s="88"/>
      <c r="J14" s="88"/>
      <c r="K14" s="88"/>
    </row>
    <row r="15" spans="1:11" x14ac:dyDescent="0.35">
      <c r="A15" s="88"/>
      <c r="B15" s="88"/>
      <c r="C15" s="88"/>
      <c r="D15" s="88"/>
      <c r="E15" s="88"/>
      <c r="F15" s="88"/>
      <c r="G15" s="88"/>
      <c r="H15" s="88"/>
      <c r="I15" s="88"/>
      <c r="J15" s="88"/>
      <c r="K15" s="88"/>
    </row>
    <row r="16" spans="1:11" x14ac:dyDescent="0.35">
      <c r="A16" s="88"/>
      <c r="B16" s="88"/>
      <c r="C16" s="88"/>
      <c r="D16" s="88"/>
      <c r="E16" s="88"/>
      <c r="F16" s="88"/>
      <c r="G16" s="88"/>
      <c r="H16" s="88"/>
      <c r="I16" s="88"/>
      <c r="J16" s="88"/>
      <c r="K16" s="88"/>
    </row>
    <row r="17" spans="1:11" x14ac:dyDescent="0.35">
      <c r="A17" s="88"/>
      <c r="B17" s="88"/>
      <c r="C17" s="88"/>
      <c r="D17" s="88"/>
      <c r="E17" s="88"/>
      <c r="F17" s="88"/>
      <c r="G17" s="88"/>
      <c r="H17" s="88"/>
      <c r="I17" s="88"/>
      <c r="J17" s="88"/>
      <c r="K17" s="88"/>
    </row>
    <row r="18" spans="1:11" x14ac:dyDescent="0.35">
      <c r="A18" s="88"/>
      <c r="B18" s="88"/>
      <c r="C18" s="88"/>
      <c r="D18" s="88"/>
      <c r="E18" s="88"/>
      <c r="F18" s="88"/>
      <c r="G18" s="88"/>
      <c r="H18" s="88"/>
      <c r="I18" s="88"/>
      <c r="J18" s="88"/>
      <c r="K18" s="88"/>
    </row>
    <row r="19" spans="1:11" x14ac:dyDescent="0.35">
      <c r="A19" s="88"/>
      <c r="B19" s="88"/>
      <c r="C19" s="88"/>
      <c r="D19" s="88"/>
      <c r="E19" s="88"/>
      <c r="F19" s="88"/>
      <c r="G19" s="88"/>
      <c r="H19" s="88"/>
      <c r="I19" s="88"/>
      <c r="J19" s="88"/>
      <c r="K19" s="88"/>
    </row>
    <row r="20" spans="1:11" x14ac:dyDescent="0.35">
      <c r="A20" s="88"/>
      <c r="B20" s="88"/>
      <c r="C20" s="88"/>
      <c r="D20" s="88"/>
      <c r="E20" s="88"/>
      <c r="F20" s="88"/>
      <c r="G20" s="88"/>
      <c r="H20" s="88"/>
      <c r="I20" s="88"/>
      <c r="J20" s="88"/>
      <c r="K20" s="88"/>
    </row>
    <row r="21" spans="1:11" s="95" customFormat="1" x14ac:dyDescent="0.35">
      <c r="A21" s="88"/>
      <c r="B21" s="88"/>
      <c r="C21" s="88"/>
      <c r="D21" s="88"/>
      <c r="E21" s="88"/>
      <c r="F21" s="88"/>
      <c r="G21" s="88"/>
      <c r="H21" s="88"/>
      <c r="I21" s="88"/>
      <c r="J21" s="88"/>
      <c r="K21" s="88"/>
    </row>
    <row r="22" spans="1:11" s="95" customFormat="1" x14ac:dyDescent="0.35">
      <c r="A22" s="88"/>
      <c r="B22" s="88"/>
      <c r="C22" s="88"/>
      <c r="D22" s="88"/>
      <c r="E22" s="88"/>
      <c r="F22" s="88"/>
      <c r="G22" s="88"/>
      <c r="H22" s="88"/>
      <c r="I22" s="88"/>
      <c r="J22" s="88"/>
      <c r="K22" s="88"/>
    </row>
    <row r="23" spans="1:11" x14ac:dyDescent="0.35">
      <c r="A23" s="88"/>
      <c r="B23" s="88"/>
      <c r="C23" s="88"/>
      <c r="D23" s="88"/>
      <c r="E23" s="88"/>
      <c r="F23" s="88"/>
      <c r="G23" s="88"/>
      <c r="H23" s="88"/>
      <c r="I23" s="88"/>
      <c r="J23" s="88"/>
      <c r="K23" s="88"/>
    </row>
    <row r="24" spans="1:11" x14ac:dyDescent="0.35">
      <c r="A24" s="88"/>
      <c r="B24" s="88"/>
      <c r="C24" s="88"/>
      <c r="D24" s="88"/>
      <c r="E24" s="88"/>
      <c r="F24" s="88"/>
      <c r="G24" s="88"/>
      <c r="H24" s="88"/>
      <c r="I24" s="88"/>
      <c r="J24" s="88"/>
      <c r="K24" s="88"/>
    </row>
    <row r="25" spans="1:11" ht="75" customHeight="1" x14ac:dyDescent="0.35">
      <c r="A25" s="107" t="s">
        <v>171</v>
      </c>
      <c r="B25" s="107"/>
      <c r="C25" s="107"/>
      <c r="D25" s="107"/>
      <c r="E25" s="107"/>
      <c r="F25" s="107"/>
      <c r="G25" s="107"/>
      <c r="H25" s="107"/>
      <c r="I25" s="107"/>
      <c r="J25" s="107"/>
      <c r="K25" s="88"/>
    </row>
    <row r="26" spans="1:11" x14ac:dyDescent="0.35">
      <c r="A26" s="99" t="s">
        <v>167</v>
      </c>
      <c r="B26" s="88"/>
      <c r="C26" s="88"/>
      <c r="D26" s="88"/>
      <c r="E26" s="88"/>
      <c r="F26" s="88"/>
      <c r="G26" s="88"/>
      <c r="H26" s="88"/>
      <c r="I26" s="88"/>
      <c r="J26" s="88"/>
    </row>
  </sheetData>
  <mergeCells count="1">
    <mergeCell ref="A25:J25"/>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5F1EA8-5590-4D47-9956-BE0AA8783DBC}">
  <dimension ref="A1:AB96"/>
  <sheetViews>
    <sheetView topLeftCell="A22" workbookViewId="0">
      <selection activeCell="H35" sqref="H35"/>
    </sheetView>
  </sheetViews>
  <sheetFormatPr defaultColWidth="9.1796875" defaultRowHeight="14.5" x14ac:dyDescent="0.35"/>
  <cols>
    <col min="1" max="1" width="9.1796875" style="95"/>
    <col min="2" max="2" width="12.453125" style="95" customWidth="1"/>
    <col min="3" max="4" width="9.26953125" style="95" bestFit="1" customWidth="1"/>
    <col min="5" max="5" width="14.1796875" style="95" customWidth="1"/>
    <col min="6" max="6" width="10.81640625" style="95" bestFit="1" customWidth="1"/>
    <col min="7" max="7" width="13.1796875" style="95" customWidth="1"/>
    <col min="8" max="8" width="12.54296875" style="95" customWidth="1"/>
    <col min="9" max="9" width="13.26953125" style="95" customWidth="1"/>
    <col min="10" max="10" width="10.26953125" style="95" bestFit="1" customWidth="1"/>
    <col min="11" max="11" width="10.26953125" style="95" customWidth="1"/>
    <col min="12" max="12" width="12" style="95" customWidth="1"/>
    <col min="13" max="16384" width="9.1796875" style="95"/>
  </cols>
  <sheetData>
    <row r="1" spans="1:28" x14ac:dyDescent="0.35">
      <c r="A1" s="2" t="s">
        <v>71</v>
      </c>
    </row>
    <row r="2" spans="1:28" x14ac:dyDescent="0.35">
      <c r="K2" s="59"/>
    </row>
    <row r="3" spans="1:28" ht="43.5" x14ac:dyDescent="0.35">
      <c r="B3" s="60"/>
      <c r="C3" s="61" t="s">
        <v>72</v>
      </c>
      <c r="D3" s="61" t="s">
        <v>73</v>
      </c>
      <c r="E3" s="61" t="s">
        <v>74</v>
      </c>
      <c r="F3" s="61" t="s">
        <v>75</v>
      </c>
      <c r="G3" s="61" t="s">
        <v>76</v>
      </c>
      <c r="H3" s="61" t="s">
        <v>77</v>
      </c>
      <c r="I3" s="61" t="s">
        <v>78</v>
      </c>
      <c r="J3" s="61" t="s">
        <v>79</v>
      </c>
      <c r="K3" s="62" t="s">
        <v>80</v>
      </c>
    </row>
    <row r="4" spans="1:28" x14ac:dyDescent="0.35">
      <c r="A4" s="95" t="s">
        <v>81</v>
      </c>
      <c r="B4" s="95" t="s">
        <v>82</v>
      </c>
      <c r="C4" s="63">
        <v>266</v>
      </c>
      <c r="D4" s="63">
        <v>163.5</v>
      </c>
      <c r="E4" s="63">
        <v>230.40600000000001</v>
      </c>
      <c r="F4" s="63">
        <v>714.61800000000005</v>
      </c>
      <c r="G4" s="63">
        <v>98.2</v>
      </c>
      <c r="H4" s="63">
        <v>86.5</v>
      </c>
      <c r="I4" s="63">
        <v>5165.5</v>
      </c>
      <c r="J4" s="64">
        <v>6.1018280000000003</v>
      </c>
      <c r="K4" s="65">
        <f t="shared" ref="K4:K35" si="0">SUM(C4:J4)</f>
        <v>6730.825828</v>
      </c>
      <c r="L4" s="95">
        <f ca="1">SUM(OFFSET($K$4,(ROW()-4)*4,0,4,1))</f>
        <v>18811.122846999999</v>
      </c>
      <c r="M4" s="95">
        <v>2008</v>
      </c>
      <c r="N4" s="66"/>
      <c r="U4" s="67"/>
      <c r="V4" s="67"/>
      <c r="W4" s="67"/>
    </row>
    <row r="5" spans="1:28" x14ac:dyDescent="0.35">
      <c r="B5" s="95" t="s">
        <v>83</v>
      </c>
      <c r="C5" s="63">
        <v>929</v>
      </c>
      <c r="D5" s="63">
        <v>229.8</v>
      </c>
      <c r="E5" s="63">
        <v>340.298</v>
      </c>
      <c r="F5" s="63">
        <v>964.03800000000001</v>
      </c>
      <c r="G5" s="63">
        <v>66.326999999999998</v>
      </c>
      <c r="H5" s="63">
        <v>87.3</v>
      </c>
      <c r="I5" s="63">
        <v>5165.5</v>
      </c>
      <c r="J5" s="64">
        <v>8.3423210000000001</v>
      </c>
      <c r="K5" s="65">
        <f t="shared" si="0"/>
        <v>7790.605321</v>
      </c>
      <c r="L5" s="95">
        <f t="shared" ref="L5:L13" ca="1" si="1">SUM(OFFSET($K$4,(ROW()-4)*4,0,4,1))</f>
        <v>-6550.4581949999993</v>
      </c>
      <c r="M5" s="95">
        <v>2009</v>
      </c>
      <c r="N5" s="66"/>
      <c r="X5" s="67"/>
    </row>
    <row r="6" spans="1:28" x14ac:dyDescent="0.35">
      <c r="B6" s="95" t="s">
        <v>84</v>
      </c>
      <c r="C6" s="63">
        <v>1281</v>
      </c>
      <c r="D6" s="63">
        <v>298.7</v>
      </c>
      <c r="E6" s="63">
        <v>301.81400000000002</v>
      </c>
      <c r="F6" s="63">
        <v>1218.328</v>
      </c>
      <c r="G6" s="63">
        <v>86.789000000000001</v>
      </c>
      <c r="H6" s="63">
        <v>73.900000000000006</v>
      </c>
      <c r="I6" s="63">
        <v>512</v>
      </c>
      <c r="J6" s="64">
        <v>6.848211</v>
      </c>
      <c r="K6" s="65">
        <f t="shared" si="0"/>
        <v>3779.3792110000004</v>
      </c>
      <c r="L6" s="95">
        <f t="shared" ca="1" si="1"/>
        <v>1701.5560719999999</v>
      </c>
      <c r="M6" s="95">
        <v>2010</v>
      </c>
      <c r="N6" s="66"/>
      <c r="X6" s="67"/>
    </row>
    <row r="7" spans="1:28" ht="16.5" x14ac:dyDescent="0.35">
      <c r="B7" s="95" t="s">
        <v>85</v>
      </c>
      <c r="C7" s="63">
        <v>499</v>
      </c>
      <c r="D7" s="95">
        <f>-6.9-SUM(D4:D6)</f>
        <v>-698.9</v>
      </c>
      <c r="E7" s="63">
        <f>743.941-SUM(E4:E6)</f>
        <v>-128.577</v>
      </c>
      <c r="F7" s="63">
        <v>207.40700000000001</v>
      </c>
      <c r="G7" s="63">
        <v>84.289000000000001</v>
      </c>
      <c r="H7" s="63">
        <v>49.599999999999994</v>
      </c>
      <c r="I7" s="63">
        <v>512</v>
      </c>
      <c r="J7" s="64">
        <v>-14.506513</v>
      </c>
      <c r="K7" s="65">
        <f t="shared" si="0"/>
        <v>510.31248700000009</v>
      </c>
      <c r="L7" s="95">
        <f t="shared" ca="1" si="1"/>
        <v>4918.2757130000009</v>
      </c>
      <c r="M7" s="95">
        <v>2011</v>
      </c>
      <c r="N7" s="66"/>
      <c r="U7" s="67"/>
      <c r="V7" s="68"/>
      <c r="W7" s="68"/>
    </row>
    <row r="8" spans="1:28" ht="16.5" x14ac:dyDescent="0.35">
      <c r="B8" s="95" t="s">
        <v>86</v>
      </c>
      <c r="C8" s="63">
        <v>-549</v>
      </c>
      <c r="D8" s="63">
        <v>-107.8</v>
      </c>
      <c r="E8" s="63">
        <v>-149.10599999999999</v>
      </c>
      <c r="F8" s="63">
        <v>-281.74599999999998</v>
      </c>
      <c r="G8" s="63">
        <v>87.090999999999994</v>
      </c>
      <c r="H8" s="63">
        <v>39.700000000000003</v>
      </c>
      <c r="I8" s="63">
        <v>-2157</v>
      </c>
      <c r="J8" s="64">
        <v>-0.32080700000000001</v>
      </c>
      <c r="K8" s="65">
        <f t="shared" si="0"/>
        <v>-3118.1818069999999</v>
      </c>
      <c r="L8" s="95">
        <f t="shared" ca="1" si="1"/>
        <v>-4155.0004399999998</v>
      </c>
      <c r="M8" s="95">
        <v>2012</v>
      </c>
      <c r="N8" s="66"/>
      <c r="U8" s="69"/>
      <c r="V8" s="68"/>
      <c r="W8" s="68"/>
      <c r="X8" s="70"/>
      <c r="Y8" s="70"/>
      <c r="Z8" s="68"/>
      <c r="AA8" s="68"/>
      <c r="AB8" s="70"/>
    </row>
    <row r="9" spans="1:28" x14ac:dyDescent="0.35">
      <c r="B9" s="95" t="s">
        <v>87</v>
      </c>
      <c r="C9" s="63">
        <v>-474</v>
      </c>
      <c r="D9" s="63">
        <v>-78.3</v>
      </c>
      <c r="E9" s="63">
        <v>-31.545000000000002</v>
      </c>
      <c r="F9" s="63">
        <v>-200.75800000000001</v>
      </c>
      <c r="G9" s="63">
        <v>-34.210999999999999</v>
      </c>
      <c r="H9" s="63">
        <v>42.4</v>
      </c>
      <c r="I9" s="63">
        <v>-2157</v>
      </c>
      <c r="J9" s="64">
        <v>-0.28585700000000003</v>
      </c>
      <c r="K9" s="65">
        <f t="shared" si="0"/>
        <v>-2933.6998569999996</v>
      </c>
      <c r="L9" s="95">
        <f t="shared" ca="1" si="1"/>
        <v>-3142.3997230000004</v>
      </c>
      <c r="M9" s="95">
        <v>2013</v>
      </c>
      <c r="N9" s="66"/>
    </row>
    <row r="10" spans="1:28" x14ac:dyDescent="0.35">
      <c r="B10" s="95" t="s">
        <v>88</v>
      </c>
      <c r="C10" s="63">
        <v>-437</v>
      </c>
      <c r="D10" s="63">
        <v>9.1999999999999993</v>
      </c>
      <c r="E10" s="63">
        <v>116.095</v>
      </c>
      <c r="F10" s="63">
        <v>-21.484000000000002</v>
      </c>
      <c r="G10" s="63">
        <v>-0.93200000000000005</v>
      </c>
      <c r="H10" s="63">
        <v>14.9</v>
      </c>
      <c r="I10" s="63">
        <v>26.5</v>
      </c>
      <c r="J10" s="64">
        <v>2.7331999999999999E-2</v>
      </c>
      <c r="K10" s="65">
        <f t="shared" si="0"/>
        <v>-292.69366800000006</v>
      </c>
      <c r="L10" s="95">
        <f t="shared" ca="1" si="1"/>
        <v>1343.731708</v>
      </c>
      <c r="M10" s="95">
        <v>2014</v>
      </c>
      <c r="N10" s="66"/>
    </row>
    <row r="11" spans="1:28" x14ac:dyDescent="0.35">
      <c r="B11" s="95" t="s">
        <v>89</v>
      </c>
      <c r="C11" s="63">
        <v>-385</v>
      </c>
      <c r="D11" s="63">
        <f>-98-SUM(D8:D10)</f>
        <v>78.900000000000006</v>
      </c>
      <c r="E11" s="63">
        <f>-18.237-SUM(E8:E10)</f>
        <v>46.319000000000017</v>
      </c>
      <c r="F11" s="63">
        <v>90.01</v>
      </c>
      <c r="G11" s="63">
        <v>-50.014000000000003</v>
      </c>
      <c r="H11" s="63">
        <v>-34</v>
      </c>
      <c r="I11" s="63">
        <v>26.5</v>
      </c>
      <c r="J11" s="64">
        <v>21.402137</v>
      </c>
      <c r="K11" s="65">
        <f t="shared" si="0"/>
        <v>-205.88286300000001</v>
      </c>
      <c r="L11" s="95">
        <f t="shared" ca="1" si="1"/>
        <v>-8414.3651839999984</v>
      </c>
      <c r="M11" s="95">
        <v>2015</v>
      </c>
      <c r="N11" s="66"/>
    </row>
    <row r="12" spans="1:28" x14ac:dyDescent="0.35">
      <c r="B12" s="95" t="s">
        <v>90</v>
      </c>
      <c r="C12" s="63">
        <v>-165</v>
      </c>
      <c r="D12" s="63">
        <v>44.1</v>
      </c>
      <c r="E12" s="63">
        <v>97.863</v>
      </c>
      <c r="F12" s="63">
        <v>64.036000000000001</v>
      </c>
      <c r="G12" s="63">
        <v>-44.872999999999998</v>
      </c>
      <c r="H12" s="63">
        <v>-16.100000000000001</v>
      </c>
      <c r="I12" s="63">
        <v>1039</v>
      </c>
      <c r="J12" s="64">
        <v>2.177495</v>
      </c>
      <c r="K12" s="65">
        <f t="shared" si="0"/>
        <v>1021.203495</v>
      </c>
      <c r="L12" s="95">
        <f ca="1">SUM(OFFSET($K$4,(ROW()-4)*4,0,4,1))</f>
        <v>4326.0990000000002</v>
      </c>
      <c r="M12" s="95">
        <v>2016</v>
      </c>
      <c r="N12" s="66"/>
    </row>
    <row r="13" spans="1:28" x14ac:dyDescent="0.35">
      <c r="B13" s="95" t="s">
        <v>91</v>
      </c>
      <c r="C13" s="63">
        <v>48</v>
      </c>
      <c r="D13" s="95">
        <v>45.3</v>
      </c>
      <c r="E13" s="63">
        <v>76.707999999999998</v>
      </c>
      <c r="F13" s="63">
        <v>155.57300000000001</v>
      </c>
      <c r="G13" s="63">
        <v>-159.11000000000001</v>
      </c>
      <c r="H13" s="63">
        <v>4.2</v>
      </c>
      <c r="I13" s="63">
        <v>1039</v>
      </c>
      <c r="J13" s="64">
        <v>2.6374620000000002</v>
      </c>
      <c r="K13" s="65">
        <f t="shared" si="0"/>
        <v>1212.308462</v>
      </c>
      <c r="L13" s="95">
        <f t="shared" ca="1" si="1"/>
        <v>8175.35</v>
      </c>
      <c r="M13" s="95">
        <v>2017</v>
      </c>
    </row>
    <row r="14" spans="1:28" x14ac:dyDescent="0.35">
      <c r="B14" s="95" t="s">
        <v>92</v>
      </c>
      <c r="C14" s="63">
        <v>-60</v>
      </c>
      <c r="D14" s="63">
        <v>-100.4</v>
      </c>
      <c r="E14" s="63">
        <v>30.928999999999998</v>
      </c>
      <c r="F14" s="63">
        <v>58.006</v>
      </c>
      <c r="G14" s="63">
        <v>-6.7889999999999997</v>
      </c>
      <c r="H14" s="63">
        <v>9.9</v>
      </c>
      <c r="I14" s="63">
        <v>-71</v>
      </c>
      <c r="J14" s="64">
        <v>2.6248990000000001</v>
      </c>
      <c r="K14" s="65">
        <f t="shared" si="0"/>
        <v>-136.72910099999999</v>
      </c>
      <c r="L14" s="95">
        <f ca="1">SUM(OFFSET($K$4,(ROW()-4)*4,0,4,1))</f>
        <v>10087.079267495097</v>
      </c>
      <c r="M14" s="95">
        <v>2018</v>
      </c>
    </row>
    <row r="15" spans="1:28" x14ac:dyDescent="0.35">
      <c r="B15" s="95" t="s">
        <v>93</v>
      </c>
      <c r="C15" s="63">
        <v>-208</v>
      </c>
      <c r="D15" s="63">
        <f>-174.5-SUM(D12:D14)</f>
        <v>-163.5</v>
      </c>
      <c r="E15" s="63">
        <f>213.459-SUM(E12:E14)</f>
        <v>7.9590000000000032</v>
      </c>
      <c r="F15" s="63">
        <v>-10.5</v>
      </c>
      <c r="G15" s="63">
        <v>49.383000000000003</v>
      </c>
      <c r="H15" s="63">
        <v>6.700000000000002</v>
      </c>
      <c r="I15" s="63">
        <v>-71</v>
      </c>
      <c r="J15" s="64">
        <v>-6.2687840000000001</v>
      </c>
      <c r="K15" s="65">
        <f t="shared" si="0"/>
        <v>-395.22678400000001</v>
      </c>
    </row>
    <row r="16" spans="1:28" x14ac:dyDescent="0.35">
      <c r="B16" s="95" t="s">
        <v>94</v>
      </c>
      <c r="C16" s="63">
        <v>-70</v>
      </c>
      <c r="D16" s="95">
        <v>14.3</v>
      </c>
      <c r="E16" s="63">
        <v>166.547</v>
      </c>
      <c r="F16" s="63">
        <v>266.255</v>
      </c>
      <c r="G16" s="63">
        <v>21.616</v>
      </c>
      <c r="H16" s="63">
        <v>11.5</v>
      </c>
      <c r="I16" s="63">
        <v>1045</v>
      </c>
      <c r="J16" s="64">
        <v>2.7548780000000002</v>
      </c>
      <c r="K16" s="65">
        <f t="shared" si="0"/>
        <v>1457.9728779999998</v>
      </c>
    </row>
    <row r="17" spans="1:11" x14ac:dyDescent="0.35">
      <c r="A17" s="95" t="s">
        <v>95</v>
      </c>
      <c r="B17" s="95" t="s">
        <v>96</v>
      </c>
      <c r="C17" s="63">
        <v>287</v>
      </c>
      <c r="D17" s="95">
        <v>56.9</v>
      </c>
      <c r="E17" s="63">
        <v>149.15199999999999</v>
      </c>
      <c r="F17" s="63">
        <v>477.28699999999998</v>
      </c>
      <c r="G17" s="63">
        <v>-46.911999999999999</v>
      </c>
      <c r="H17" s="63">
        <v>10.8</v>
      </c>
      <c r="I17" s="63">
        <v>1045</v>
      </c>
      <c r="J17" s="64">
        <v>3.4752260000000001</v>
      </c>
      <c r="K17" s="65">
        <f t="shared" si="0"/>
        <v>1982.7022259999999</v>
      </c>
    </row>
    <row r="18" spans="1:11" x14ac:dyDescent="0.35">
      <c r="B18" s="95" t="s">
        <v>97</v>
      </c>
      <c r="C18" s="63">
        <v>55</v>
      </c>
      <c r="D18" s="63">
        <v>-6.8</v>
      </c>
      <c r="E18" s="63">
        <v>67.605999999999995</v>
      </c>
      <c r="F18" s="63">
        <v>284.21499999999997</v>
      </c>
      <c r="G18" s="63">
        <v>-9.0459999999999994</v>
      </c>
      <c r="H18" s="63">
        <v>31.9</v>
      </c>
      <c r="I18" s="63">
        <v>372.5</v>
      </c>
      <c r="J18" s="64">
        <v>2.7035830000000001</v>
      </c>
      <c r="K18" s="65">
        <f t="shared" si="0"/>
        <v>798.07858299999998</v>
      </c>
    </row>
    <row r="19" spans="1:11" x14ac:dyDescent="0.35">
      <c r="B19" s="95" t="s">
        <v>98</v>
      </c>
      <c r="C19" s="63">
        <v>-245</v>
      </c>
      <c r="D19" s="95">
        <f>--254.1-SUM(D16:D18)</f>
        <v>189.7</v>
      </c>
      <c r="E19" s="63">
        <f>424.319-SUM(E16:E18)</f>
        <v>41.014000000000067</v>
      </c>
      <c r="F19" s="63">
        <v>224.05500000000001</v>
      </c>
      <c r="G19" s="63">
        <v>60.472999999999999</v>
      </c>
      <c r="H19" s="63">
        <v>33.599999999999994</v>
      </c>
      <c r="I19" s="63">
        <v>372.5</v>
      </c>
      <c r="J19" s="64">
        <v>3.1800259999999998</v>
      </c>
      <c r="K19" s="65">
        <f t="shared" si="0"/>
        <v>679.5220260000001</v>
      </c>
    </row>
    <row r="20" spans="1:11" x14ac:dyDescent="0.35">
      <c r="B20" s="95" t="s">
        <v>99</v>
      </c>
      <c r="C20" s="63">
        <v>-123</v>
      </c>
      <c r="D20" s="63">
        <v>-11.2</v>
      </c>
      <c r="E20" s="63">
        <v>68.456000000000003</v>
      </c>
      <c r="F20" s="63">
        <v>225.06200000000001</v>
      </c>
      <c r="G20" s="63">
        <v>29.718</v>
      </c>
      <c r="H20" s="63">
        <v>36.299999999999997</v>
      </c>
      <c r="I20" s="63">
        <v>280</v>
      </c>
      <c r="J20" s="64">
        <v>3.1001300000000001</v>
      </c>
      <c r="K20" s="65">
        <f t="shared" si="0"/>
        <v>508.43612999999999</v>
      </c>
    </row>
    <row r="21" spans="1:11" x14ac:dyDescent="0.35">
      <c r="B21" s="95" t="s">
        <v>100</v>
      </c>
      <c r="C21" s="63">
        <v>171</v>
      </c>
      <c r="D21" s="95">
        <v>30.2</v>
      </c>
      <c r="E21" s="63">
        <v>64.484999999999999</v>
      </c>
      <c r="F21" s="63">
        <v>216.19300000000001</v>
      </c>
      <c r="G21" s="63">
        <v>42.844000000000001</v>
      </c>
      <c r="H21" s="63">
        <v>38.5</v>
      </c>
      <c r="I21" s="63">
        <v>280</v>
      </c>
      <c r="J21" s="64">
        <v>2.469776</v>
      </c>
      <c r="K21" s="65">
        <f t="shared" si="0"/>
        <v>845.69177600000012</v>
      </c>
    </row>
    <row r="22" spans="1:11" x14ac:dyDescent="0.35">
      <c r="B22" s="95" t="s">
        <v>101</v>
      </c>
      <c r="C22" s="63">
        <v>17</v>
      </c>
      <c r="D22" s="63">
        <v>-28.7</v>
      </c>
      <c r="E22" s="63">
        <v>7.2210000000000001</v>
      </c>
      <c r="F22" s="63">
        <v>191.77500000000001</v>
      </c>
      <c r="G22" s="63">
        <v>46.554000000000002</v>
      </c>
      <c r="H22" s="63">
        <v>51.8</v>
      </c>
      <c r="I22" s="63">
        <v>-2967.5</v>
      </c>
      <c r="J22" s="64">
        <v>1.7163010000000001</v>
      </c>
      <c r="K22" s="65">
        <f t="shared" si="0"/>
        <v>-2680.133699</v>
      </c>
    </row>
    <row r="23" spans="1:11" x14ac:dyDescent="0.35">
      <c r="B23" s="95" t="s">
        <v>102</v>
      </c>
      <c r="C23" s="63">
        <v>-59</v>
      </c>
      <c r="D23" s="63">
        <f>-208.6-SUM(D20:D22)</f>
        <v>-198.9</v>
      </c>
      <c r="E23" s="63">
        <f>204.066-SUM(E20:E22)</f>
        <v>63.903999999999996</v>
      </c>
      <c r="F23" s="63">
        <v>219.91</v>
      </c>
      <c r="G23" s="63">
        <v>45.670999999999999</v>
      </c>
      <c r="H23" s="63">
        <v>62</v>
      </c>
      <c r="I23" s="63">
        <v>-2967.5</v>
      </c>
      <c r="J23" s="64">
        <v>4.9203530000000004</v>
      </c>
      <c r="K23" s="65">
        <f t="shared" si="0"/>
        <v>-2828.994647</v>
      </c>
    </row>
    <row r="24" spans="1:11" x14ac:dyDescent="0.35">
      <c r="B24" s="95" t="s">
        <v>103</v>
      </c>
      <c r="C24" s="63">
        <v>-66</v>
      </c>
      <c r="D24" s="95">
        <v>4</v>
      </c>
      <c r="E24" s="63">
        <v>62.649000000000001</v>
      </c>
      <c r="F24" s="63">
        <v>153.328</v>
      </c>
      <c r="G24" s="63">
        <v>71.12</v>
      </c>
      <c r="H24" s="63">
        <v>59.1</v>
      </c>
      <c r="I24" s="63">
        <v>-460</v>
      </c>
      <c r="J24" s="64">
        <v>1.15445</v>
      </c>
      <c r="K24" s="65">
        <f t="shared" si="0"/>
        <v>-174.64855</v>
      </c>
    </row>
    <row r="25" spans="1:11" x14ac:dyDescent="0.35">
      <c r="B25" s="95" t="s">
        <v>104</v>
      </c>
      <c r="C25" s="63">
        <v>-75</v>
      </c>
      <c r="D25" s="63">
        <v>-15.8</v>
      </c>
      <c r="E25" s="63">
        <v>38.978999999999999</v>
      </c>
      <c r="F25" s="63">
        <v>152.33199999999999</v>
      </c>
      <c r="G25" s="63">
        <v>8.2409999999999997</v>
      </c>
      <c r="H25" s="63">
        <v>49.6</v>
      </c>
      <c r="I25" s="63">
        <v>-460</v>
      </c>
      <c r="J25" s="64">
        <v>4.7757000000000001E-2</v>
      </c>
      <c r="K25" s="65">
        <f t="shared" si="0"/>
        <v>-301.60024300000003</v>
      </c>
    </row>
    <row r="26" spans="1:11" x14ac:dyDescent="0.35">
      <c r="B26" s="95" t="s">
        <v>105</v>
      </c>
      <c r="C26" s="63">
        <v>-1787</v>
      </c>
      <c r="D26" s="63">
        <v>-9</v>
      </c>
      <c r="E26" s="63">
        <v>84.155000000000001</v>
      </c>
      <c r="F26" s="63">
        <v>248.202</v>
      </c>
      <c r="G26" s="63">
        <v>35.744</v>
      </c>
      <c r="H26" s="63">
        <v>49.2</v>
      </c>
      <c r="I26" s="63">
        <v>-720</v>
      </c>
      <c r="J26" s="64">
        <v>0.74029299999999998</v>
      </c>
      <c r="K26" s="65">
        <f t="shared" si="0"/>
        <v>-2097.9587070000002</v>
      </c>
    </row>
    <row r="27" spans="1:11" x14ac:dyDescent="0.35">
      <c r="B27" s="95" t="s">
        <v>106</v>
      </c>
      <c r="C27" s="63">
        <v>-304</v>
      </c>
      <c r="D27" s="63">
        <f>7-SUM(D24:D26)</f>
        <v>27.8</v>
      </c>
      <c r="E27" s="63">
        <f>262.83-SUM(E24:E26)</f>
        <v>77.046999999999969</v>
      </c>
      <c r="F27" s="63">
        <v>237.261</v>
      </c>
      <c r="G27" s="63">
        <v>47.597000000000001</v>
      </c>
      <c r="H27" s="63">
        <v>58.900000000000006</v>
      </c>
      <c r="I27" s="63">
        <v>-720</v>
      </c>
      <c r="J27" s="64">
        <v>7.2027770000000002</v>
      </c>
      <c r="K27" s="65">
        <f t="shared" si="0"/>
        <v>-568.19222300000001</v>
      </c>
    </row>
    <row r="28" spans="1:11" x14ac:dyDescent="0.35">
      <c r="B28" s="95" t="s">
        <v>107</v>
      </c>
      <c r="C28" s="63">
        <v>53</v>
      </c>
      <c r="D28" s="63">
        <v>-69.400000000000006</v>
      </c>
      <c r="E28" s="63">
        <v>50.994</v>
      </c>
      <c r="F28" s="63">
        <v>207.501</v>
      </c>
      <c r="G28" s="63">
        <v>48.790999999999997</v>
      </c>
      <c r="H28" s="63">
        <v>51.5</v>
      </c>
      <c r="I28" s="63">
        <v>72</v>
      </c>
      <c r="J28" s="64">
        <v>-7.7262999999999998E-2</v>
      </c>
      <c r="K28" s="65">
        <f t="shared" si="0"/>
        <v>414.30873699999995</v>
      </c>
    </row>
    <row r="29" spans="1:11" x14ac:dyDescent="0.35">
      <c r="B29" s="95" t="s">
        <v>108</v>
      </c>
      <c r="C29" s="63">
        <v>-29</v>
      </c>
      <c r="D29" s="95">
        <v>0.3</v>
      </c>
      <c r="E29" s="63">
        <v>103.60899999999999</v>
      </c>
      <c r="F29" s="63">
        <v>241.86500000000001</v>
      </c>
      <c r="G29" s="63">
        <v>17.120999999999999</v>
      </c>
      <c r="H29" s="63">
        <v>44.4</v>
      </c>
      <c r="I29" s="63">
        <v>72</v>
      </c>
      <c r="J29" s="64">
        <v>1.139359</v>
      </c>
      <c r="K29" s="65">
        <f t="shared" si="0"/>
        <v>451.43435899999997</v>
      </c>
    </row>
    <row r="30" spans="1:11" x14ac:dyDescent="0.35">
      <c r="B30" s="95" t="s">
        <v>109</v>
      </c>
      <c r="C30" s="63">
        <v>-201</v>
      </c>
      <c r="D30" s="95">
        <v>12.8</v>
      </c>
      <c r="E30" s="63">
        <v>134.667</v>
      </c>
      <c r="F30" s="63">
        <v>403.98500000000001</v>
      </c>
      <c r="G30" s="63">
        <v>38.167999999999999</v>
      </c>
      <c r="H30" s="63">
        <v>46.2</v>
      </c>
      <c r="I30" s="63">
        <v>-332</v>
      </c>
      <c r="J30" s="64">
        <v>0.29771700000000001</v>
      </c>
      <c r="K30" s="65">
        <f t="shared" si="0"/>
        <v>103.117717</v>
      </c>
    </row>
    <row r="31" spans="1:11" x14ac:dyDescent="0.35">
      <c r="B31" s="95" t="s">
        <v>110</v>
      </c>
      <c r="C31" s="63">
        <v>347</v>
      </c>
      <c r="D31" s="63">
        <f>-26.4-SUM(D28:D30)</f>
        <v>29.900000000000013</v>
      </c>
      <c r="E31" s="67">
        <f>164.803-SUM(E28:E30)</f>
        <v>-124.46699999999998</v>
      </c>
      <c r="F31" s="63">
        <v>351.226</v>
      </c>
      <c r="G31" s="63">
        <v>47.734999999999999</v>
      </c>
      <c r="H31" s="63">
        <v>54.299999999999983</v>
      </c>
      <c r="I31" s="63">
        <v>-332</v>
      </c>
      <c r="J31" s="64">
        <v>1.176895</v>
      </c>
      <c r="K31" s="65">
        <f t="shared" si="0"/>
        <v>374.87089500000008</v>
      </c>
    </row>
    <row r="32" spans="1:11" x14ac:dyDescent="0.35">
      <c r="B32" s="95" t="s">
        <v>111</v>
      </c>
      <c r="C32" s="63">
        <v>-249</v>
      </c>
      <c r="D32" s="63">
        <v>-283.10000000000002</v>
      </c>
      <c r="E32" s="63">
        <v>40.491999999999997</v>
      </c>
      <c r="F32" s="63">
        <v>119.045</v>
      </c>
      <c r="G32" s="63">
        <v>53.780999999999999</v>
      </c>
      <c r="H32" s="63">
        <v>20</v>
      </c>
      <c r="I32" s="63">
        <v>-102</v>
      </c>
      <c r="J32" s="64">
        <v>0.80568700000000004</v>
      </c>
      <c r="K32" s="65">
        <f t="shared" si="0"/>
        <v>-399.976313</v>
      </c>
    </row>
    <row r="33" spans="2:16" x14ac:dyDescent="0.35">
      <c r="B33" s="95" t="s">
        <v>112</v>
      </c>
      <c r="C33" s="63">
        <v>-447</v>
      </c>
      <c r="D33" s="63">
        <v>-34.9</v>
      </c>
      <c r="E33" s="63">
        <v>41.607999999999997</v>
      </c>
      <c r="F33" s="63">
        <v>216.22200000000001</v>
      </c>
      <c r="G33" s="63">
        <v>92.56</v>
      </c>
      <c r="H33" s="63">
        <v>38.200000000000003</v>
      </c>
      <c r="I33" s="63">
        <v>-102</v>
      </c>
      <c r="J33" s="64">
        <v>-0.287883</v>
      </c>
      <c r="K33" s="65">
        <f t="shared" si="0"/>
        <v>-195.59788299999994</v>
      </c>
      <c r="P33" s="95" t="s">
        <v>113</v>
      </c>
    </row>
    <row r="34" spans="2:16" x14ac:dyDescent="0.35">
      <c r="B34" s="95" t="s">
        <v>114</v>
      </c>
      <c r="C34" s="63">
        <v>-223</v>
      </c>
      <c r="D34" s="63">
        <v>41.5</v>
      </c>
      <c r="E34" s="63">
        <v>93.706000000000003</v>
      </c>
      <c r="F34" s="63">
        <v>354.27100000000002</v>
      </c>
      <c r="G34" s="63">
        <v>105.092</v>
      </c>
      <c r="H34" s="63">
        <v>-2.2999999999999998</v>
      </c>
      <c r="I34" s="63">
        <v>-3658.5</v>
      </c>
      <c r="J34" s="64">
        <v>-0.370979</v>
      </c>
      <c r="K34" s="65">
        <f t="shared" si="0"/>
        <v>-3289.6019789999996</v>
      </c>
    </row>
    <row r="35" spans="2:16" x14ac:dyDescent="0.35">
      <c r="B35" s="95" t="s">
        <v>115</v>
      </c>
      <c r="C35" s="63">
        <v>-393</v>
      </c>
      <c r="D35" s="63">
        <f>-382.8-SUM(D32:D34)</f>
        <v>-106.30000000000001</v>
      </c>
      <c r="E35" s="63">
        <f>-242.117-SUM(E32:E34)</f>
        <v>-417.923</v>
      </c>
      <c r="F35" s="63">
        <v>19.7</v>
      </c>
      <c r="G35" s="63">
        <v>-6.9050000000000002</v>
      </c>
      <c r="H35" s="63">
        <v>33.199999999999989</v>
      </c>
      <c r="I35" s="63">
        <v>-3658.5</v>
      </c>
      <c r="J35" s="64">
        <v>0.538991</v>
      </c>
      <c r="K35" s="65">
        <f t="shared" si="0"/>
        <v>-4529.1890089999997</v>
      </c>
    </row>
    <row r="36" spans="2:16" x14ac:dyDescent="0.35">
      <c r="B36" s="95" t="s">
        <v>116</v>
      </c>
      <c r="C36" s="65">
        <v>-326</v>
      </c>
      <c r="D36" s="65">
        <v>4.5</v>
      </c>
      <c r="E36" s="65">
        <v>96.7</v>
      </c>
      <c r="F36" s="65">
        <v>170</v>
      </c>
      <c r="G36" s="65">
        <v>37.4</v>
      </c>
      <c r="H36" s="65">
        <v>16.100000000000001</v>
      </c>
      <c r="I36" s="65">
        <v>780.5</v>
      </c>
      <c r="J36" s="65">
        <v>0.80600000000000005</v>
      </c>
      <c r="K36" s="65">
        <f>SUM(C36:J36)</f>
        <v>780.00600000000009</v>
      </c>
    </row>
    <row r="37" spans="2:16" x14ac:dyDescent="0.35">
      <c r="B37" s="95" t="s">
        <v>117</v>
      </c>
      <c r="C37" s="65">
        <v>-53</v>
      </c>
      <c r="D37" s="65">
        <v>23.3</v>
      </c>
      <c r="E37" s="65">
        <v>221.3</v>
      </c>
      <c r="F37" s="65">
        <v>389.9</v>
      </c>
      <c r="G37" s="65">
        <v>12.9</v>
      </c>
      <c r="H37" s="65">
        <v>15.1</v>
      </c>
      <c r="I37" s="65">
        <v>780.5</v>
      </c>
      <c r="J37" s="65">
        <v>-0.28799999999999998</v>
      </c>
      <c r="K37" s="65">
        <f t="shared" ref="K37:K47" si="2">SUM(C37:J37)</f>
        <v>1389.712</v>
      </c>
    </row>
    <row r="38" spans="2:16" x14ac:dyDescent="0.35">
      <c r="B38" s="95" t="s">
        <v>118</v>
      </c>
      <c r="C38" s="65">
        <v>70</v>
      </c>
      <c r="D38" s="65">
        <v>83.5</v>
      </c>
      <c r="E38" s="65">
        <v>243.3</v>
      </c>
      <c r="F38" s="65">
        <v>484.2</v>
      </c>
      <c r="G38" s="65">
        <v>45.8</v>
      </c>
      <c r="H38" s="65">
        <v>-33</v>
      </c>
      <c r="I38" s="65">
        <v>579.5</v>
      </c>
      <c r="J38" s="65">
        <v>0.69599999999999995</v>
      </c>
      <c r="K38" s="65">
        <f t="shared" si="2"/>
        <v>1473.9959999999999</v>
      </c>
    </row>
    <row r="39" spans="2:16" x14ac:dyDescent="0.35">
      <c r="B39" s="95" t="s">
        <v>119</v>
      </c>
      <c r="C39" s="65">
        <v>-107</v>
      </c>
      <c r="D39" s="65">
        <f>D49-SUM(D36:D38)</f>
        <v>-49.9</v>
      </c>
      <c r="E39" s="65">
        <f>E49-SUM(E36:E38)</f>
        <v>2.8000000000000682</v>
      </c>
      <c r="F39" s="65">
        <f>F49-SUM(F36:F38)</f>
        <v>254.60000000000014</v>
      </c>
      <c r="G39" s="65">
        <f>G49-SUM(G36:G38)</f>
        <v>-20.099999999999994</v>
      </c>
      <c r="H39" s="65">
        <v>23.299999999999997</v>
      </c>
      <c r="I39" s="65">
        <v>579.5</v>
      </c>
      <c r="J39" s="65">
        <v>-0.81499999999999995</v>
      </c>
      <c r="K39" s="65">
        <f t="shared" si="2"/>
        <v>682.3850000000001</v>
      </c>
    </row>
    <row r="40" spans="2:16" x14ac:dyDescent="0.35">
      <c r="B40" s="95" t="s">
        <v>120</v>
      </c>
      <c r="C40" s="65">
        <v>-161</v>
      </c>
      <c r="D40" s="65">
        <v>100.6</v>
      </c>
      <c r="E40" s="65">
        <v>304.3</v>
      </c>
      <c r="F40" s="65">
        <v>549</v>
      </c>
      <c r="G40" s="65">
        <v>7</v>
      </c>
      <c r="H40" s="65">
        <v>-5.3</v>
      </c>
      <c r="I40" s="65">
        <v>1409.5</v>
      </c>
      <c r="J40" s="65">
        <v>-2.35</v>
      </c>
      <c r="K40" s="65">
        <f t="shared" si="2"/>
        <v>2201.75</v>
      </c>
    </row>
    <row r="41" spans="2:16" x14ac:dyDescent="0.35">
      <c r="B41" s="95" t="s">
        <v>121</v>
      </c>
      <c r="C41" s="65">
        <v>245</v>
      </c>
      <c r="D41" s="65">
        <v>92.8</v>
      </c>
      <c r="E41" s="65">
        <v>235.3</v>
      </c>
      <c r="F41" s="65">
        <v>508.1</v>
      </c>
      <c r="G41" s="65">
        <v>30.8</v>
      </c>
      <c r="H41" s="65">
        <v>8.3000000000000007</v>
      </c>
      <c r="I41" s="65">
        <v>1409.5</v>
      </c>
      <c r="J41" s="65">
        <v>-0.95</v>
      </c>
      <c r="K41" s="65">
        <f t="shared" si="2"/>
        <v>2528.8500000000004</v>
      </c>
    </row>
    <row r="42" spans="2:16" x14ac:dyDescent="0.35">
      <c r="B42" s="95" t="s">
        <v>122</v>
      </c>
      <c r="C42" s="65">
        <v>147</v>
      </c>
      <c r="D42" s="65">
        <v>39.1</v>
      </c>
      <c r="E42" s="65">
        <v>234.3</v>
      </c>
      <c r="F42" s="65">
        <v>370.6</v>
      </c>
      <c r="G42" s="65">
        <v>42.6</v>
      </c>
      <c r="H42" s="65">
        <v>29.1</v>
      </c>
      <c r="I42" s="65">
        <v>1094</v>
      </c>
      <c r="J42" s="65">
        <v>-0.37</v>
      </c>
      <c r="K42" s="65">
        <f t="shared" si="2"/>
        <v>1956.3300000000002</v>
      </c>
    </row>
    <row r="43" spans="2:16" x14ac:dyDescent="0.35">
      <c r="B43" s="95" t="s">
        <v>123</v>
      </c>
      <c r="C43" s="65">
        <v>70</v>
      </c>
      <c r="D43" s="65">
        <f>D50-SUM(D40:D42)</f>
        <v>-181.89999999999998</v>
      </c>
      <c r="E43" s="65">
        <f>E50-SUM(E40:E42)</f>
        <v>161.29999999999995</v>
      </c>
      <c r="F43" s="65">
        <f>F50-SUM(F40:F42)</f>
        <v>322.30000000000018</v>
      </c>
      <c r="G43" s="65">
        <f>G50-SUM(G40:G42)</f>
        <v>-14.900000000000006</v>
      </c>
      <c r="H43" s="65">
        <v>38.1</v>
      </c>
      <c r="I43" s="65">
        <v>1094</v>
      </c>
      <c r="J43" s="65">
        <v>-0.48000000000000043</v>
      </c>
      <c r="K43" s="65">
        <f t="shared" si="2"/>
        <v>1488.42</v>
      </c>
    </row>
    <row r="44" spans="2:16" x14ac:dyDescent="0.35">
      <c r="B44" s="95" t="s">
        <v>124</v>
      </c>
      <c r="C44" s="65">
        <v>19</v>
      </c>
      <c r="D44" s="65">
        <v>39.9</v>
      </c>
      <c r="E44" s="65">
        <v>296</v>
      </c>
      <c r="F44" s="65">
        <v>515.9</v>
      </c>
      <c r="G44" s="65">
        <v>50.3</v>
      </c>
      <c r="H44" s="65">
        <v>35.200000000000003</v>
      </c>
      <c r="I44" s="65">
        <v>1642.5</v>
      </c>
      <c r="J44" s="65">
        <v>0.5</v>
      </c>
      <c r="K44" s="65">
        <f t="shared" si="2"/>
        <v>2599.3000000000002</v>
      </c>
    </row>
    <row r="45" spans="2:16" x14ac:dyDescent="0.35">
      <c r="B45" s="95" t="s">
        <v>125</v>
      </c>
      <c r="C45" s="65">
        <v>226</v>
      </c>
      <c r="D45" s="65">
        <v>71.8</v>
      </c>
      <c r="E45" s="65">
        <v>475.4</v>
      </c>
      <c r="F45" s="65">
        <v>913.7</v>
      </c>
      <c r="G45" s="65">
        <v>11.5</v>
      </c>
      <c r="H45" s="65">
        <v>33.700000000000003</v>
      </c>
      <c r="I45" s="65">
        <v>1642.5</v>
      </c>
      <c r="J45" s="65">
        <v>0.57999999999999996</v>
      </c>
      <c r="K45" s="65">
        <f t="shared" si="2"/>
        <v>3375.1800000000003</v>
      </c>
    </row>
    <row r="46" spans="2:16" x14ac:dyDescent="0.35">
      <c r="B46" s="95" t="s">
        <v>126</v>
      </c>
      <c r="C46" s="65">
        <v>314</v>
      </c>
      <c r="D46" s="65">
        <v>86.3</v>
      </c>
      <c r="E46" s="65">
        <v>507.1</v>
      </c>
      <c r="F46" s="65">
        <v>922.5</v>
      </c>
      <c r="G46" s="65">
        <v>55.6</v>
      </c>
      <c r="H46" s="65">
        <v>37.700000000000003</v>
      </c>
      <c r="I46" s="65">
        <f>I45*(L49+1)</f>
        <v>2132.7792674950952</v>
      </c>
      <c r="J46" s="65">
        <v>0.67</v>
      </c>
      <c r="K46" s="65">
        <f>SUM(C46:J46)</f>
        <v>4056.649267495095</v>
      </c>
    </row>
    <row r="47" spans="2:16" x14ac:dyDescent="0.35">
      <c r="B47" s="95" t="s">
        <v>127</v>
      </c>
      <c r="C47" s="65"/>
      <c r="D47" s="65"/>
      <c r="E47" s="65"/>
      <c r="F47" s="65"/>
      <c r="G47" s="65"/>
      <c r="H47" s="65">
        <v>53.59999999999998</v>
      </c>
      <c r="I47" s="65"/>
      <c r="J47" s="65">
        <v>2.3499999999999996</v>
      </c>
      <c r="K47" s="71">
        <f t="shared" si="2"/>
        <v>55.949999999999982</v>
      </c>
    </row>
    <row r="48" spans="2:16" x14ac:dyDescent="0.35">
      <c r="B48" s="72"/>
      <c r="C48" s="72"/>
      <c r="D48" s="72"/>
      <c r="E48" s="72"/>
      <c r="F48" s="72"/>
      <c r="G48" s="72"/>
      <c r="H48" s="72"/>
      <c r="I48" s="72"/>
      <c r="J48" s="72"/>
    </row>
    <row r="49" spans="2:12" x14ac:dyDescent="0.35">
      <c r="B49" s="72">
        <v>2016</v>
      </c>
      <c r="C49" s="72">
        <v>-416</v>
      </c>
      <c r="D49" s="72">
        <v>61.4</v>
      </c>
      <c r="E49" s="72">
        <v>564.1</v>
      </c>
      <c r="F49" s="72">
        <v>1298.7</v>
      </c>
      <c r="G49" s="72">
        <v>76</v>
      </c>
      <c r="H49" s="72">
        <v>21.5</v>
      </c>
      <c r="I49" s="72">
        <v>2720</v>
      </c>
      <c r="J49" s="72">
        <v>0.39900000000000002</v>
      </c>
      <c r="L49" s="16">
        <f>K45/K44-1</f>
        <v>0.29849574885546115</v>
      </c>
    </row>
    <row r="50" spans="2:12" x14ac:dyDescent="0.35">
      <c r="B50" s="73">
        <v>2017</v>
      </c>
      <c r="C50" s="73">
        <v>301</v>
      </c>
      <c r="D50" s="73">
        <v>50.6</v>
      </c>
      <c r="E50" s="73">
        <v>935.2</v>
      </c>
      <c r="F50" s="73">
        <v>1750</v>
      </c>
      <c r="G50" s="73">
        <v>65.5</v>
      </c>
      <c r="H50" s="73">
        <v>70.2</v>
      </c>
      <c r="I50" s="73">
        <v>5007</v>
      </c>
      <c r="J50" s="73">
        <v>-4.1500000000000004</v>
      </c>
    </row>
    <row r="51" spans="2:12" x14ac:dyDescent="0.35">
      <c r="B51" s="59">
        <v>2018</v>
      </c>
      <c r="C51" s="59"/>
      <c r="D51" s="59"/>
      <c r="E51" s="59"/>
      <c r="F51" s="59"/>
      <c r="G51" s="59">
        <v>165.4</v>
      </c>
      <c r="H51" s="59">
        <v>160.19999999999999</v>
      </c>
      <c r="I51" s="59"/>
      <c r="J51" s="59">
        <v>4.0999999999999996</v>
      </c>
    </row>
    <row r="53" spans="2:12" x14ac:dyDescent="0.35">
      <c r="B53" s="95" t="s">
        <v>128</v>
      </c>
    </row>
    <row r="54" spans="2:12" x14ac:dyDescent="0.35">
      <c r="B54" s="95" t="s">
        <v>129</v>
      </c>
    </row>
    <row r="55" spans="2:12" x14ac:dyDescent="0.35">
      <c r="B55" s="95" t="s">
        <v>130</v>
      </c>
    </row>
    <row r="58" spans="2:12" ht="15" thickBot="1" x14ac:dyDescent="0.4"/>
    <row r="59" spans="2:12" x14ac:dyDescent="0.35">
      <c r="B59" s="74"/>
      <c r="C59" s="75"/>
      <c r="E59" s="76"/>
      <c r="F59" s="77"/>
    </row>
    <row r="60" spans="2:12" x14ac:dyDescent="0.35">
      <c r="B60" s="78"/>
      <c r="C60" s="79"/>
      <c r="E60" s="80"/>
      <c r="F60" s="81"/>
      <c r="J60" s="58"/>
      <c r="K60" s="82"/>
    </row>
    <row r="61" spans="2:12" x14ac:dyDescent="0.35">
      <c r="B61" s="83"/>
      <c r="C61" s="79"/>
      <c r="E61" s="84"/>
      <c r="F61" s="81"/>
      <c r="J61" s="58"/>
      <c r="K61" s="82"/>
    </row>
    <row r="62" spans="2:12" ht="29" x14ac:dyDescent="0.35">
      <c r="B62" s="61" t="s">
        <v>131</v>
      </c>
      <c r="C62" s="61" t="s">
        <v>132</v>
      </c>
      <c r="E62" s="84"/>
      <c r="F62" s="81"/>
      <c r="J62" s="58"/>
      <c r="K62" s="82"/>
    </row>
    <row r="63" spans="2:12" x14ac:dyDescent="0.35">
      <c r="B63" s="66">
        <v>240</v>
      </c>
      <c r="C63" s="66">
        <v>61.640839375903091</v>
      </c>
      <c r="E63" s="84"/>
      <c r="F63" s="81"/>
      <c r="J63" s="58"/>
      <c r="K63" s="82"/>
    </row>
    <row r="64" spans="2:12" x14ac:dyDescent="0.35">
      <c r="B64" s="66">
        <v>406</v>
      </c>
      <c r="C64" s="66">
        <v>104.27575327756939</v>
      </c>
      <c r="E64" s="84"/>
      <c r="F64" s="81"/>
      <c r="J64" s="58"/>
      <c r="K64" s="82"/>
    </row>
    <row r="65" spans="2:12" x14ac:dyDescent="0.35">
      <c r="B65" s="66">
        <v>96</v>
      </c>
      <c r="C65" s="66">
        <v>24.656335750361237</v>
      </c>
      <c r="E65" s="84"/>
      <c r="F65" s="81"/>
      <c r="J65" s="58"/>
      <c r="K65" s="82"/>
    </row>
    <row r="66" spans="2:12" x14ac:dyDescent="0.35">
      <c r="B66" s="66">
        <v>-3324</v>
      </c>
      <c r="C66" s="66">
        <v>-853.72562535625786</v>
      </c>
      <c r="E66" s="84"/>
      <c r="F66" s="81"/>
      <c r="J66" s="58"/>
      <c r="K66" s="82"/>
      <c r="L66" s="5"/>
    </row>
    <row r="67" spans="2:12" x14ac:dyDescent="0.35">
      <c r="B67" s="66">
        <v>1261</v>
      </c>
      <c r="C67" s="66">
        <v>323.87124355422418</v>
      </c>
      <c r="E67" s="84"/>
      <c r="F67" s="81"/>
      <c r="J67" s="58"/>
      <c r="K67" s="82"/>
      <c r="L67" s="5"/>
    </row>
    <row r="68" spans="2:12" x14ac:dyDescent="0.35">
      <c r="B68" s="66">
        <v>-25</v>
      </c>
      <c r="C68" s="66">
        <v>-6.4209207683232385</v>
      </c>
      <c r="E68" s="84"/>
      <c r="F68" s="81"/>
      <c r="J68" s="58"/>
      <c r="K68" s="82"/>
      <c r="L68" s="5"/>
    </row>
    <row r="69" spans="2:12" x14ac:dyDescent="0.35">
      <c r="B69" s="66">
        <v>326</v>
      </c>
      <c r="C69" s="66">
        <v>83.728806818935041</v>
      </c>
      <c r="E69" s="84"/>
      <c r="F69" s="81"/>
      <c r="J69" s="58"/>
      <c r="K69" s="82"/>
      <c r="L69" s="5"/>
    </row>
    <row r="70" spans="2:12" x14ac:dyDescent="0.35">
      <c r="B70" s="66">
        <v>-1605</v>
      </c>
      <c r="C70" s="66">
        <v>-412.22311332635195</v>
      </c>
      <c r="E70" s="84"/>
      <c r="F70" s="81"/>
      <c r="J70" s="58"/>
      <c r="K70" s="82"/>
      <c r="L70" s="5"/>
    </row>
    <row r="71" spans="2:12" x14ac:dyDescent="0.35">
      <c r="B71" s="66">
        <v>621</v>
      </c>
      <c r="C71" s="66">
        <v>159.49567188514925</v>
      </c>
      <c r="E71" s="84"/>
      <c r="F71" s="81"/>
      <c r="J71" s="58"/>
      <c r="K71" s="82"/>
      <c r="L71" s="5"/>
    </row>
    <row r="72" spans="2:12" x14ac:dyDescent="0.35">
      <c r="B72" s="66">
        <v>467</v>
      </c>
      <c r="C72" s="66">
        <v>119.94279995227811</v>
      </c>
      <c r="E72" s="84"/>
      <c r="F72" s="81"/>
      <c r="J72" s="58"/>
      <c r="K72" s="82"/>
      <c r="L72" s="5"/>
    </row>
    <row r="73" spans="2:12" x14ac:dyDescent="0.35">
      <c r="B73" s="66">
        <v>830</v>
      </c>
      <c r="C73" s="66">
        <v>213.17456950833153</v>
      </c>
      <c r="E73" s="84"/>
      <c r="F73" s="81"/>
      <c r="J73" s="58"/>
      <c r="K73" s="82"/>
      <c r="L73" s="5"/>
    </row>
    <row r="74" spans="2:12" x14ac:dyDescent="0.35">
      <c r="B74" s="66"/>
      <c r="C74" s="66"/>
      <c r="E74" s="84"/>
      <c r="F74" s="81"/>
      <c r="J74" s="58"/>
      <c r="K74" s="82"/>
      <c r="L74" s="5"/>
    </row>
    <row r="75" spans="2:12" x14ac:dyDescent="0.35">
      <c r="B75" s="72"/>
      <c r="C75" s="72"/>
      <c r="E75" s="84"/>
      <c r="F75" s="81"/>
      <c r="J75" s="58"/>
      <c r="K75" s="82"/>
      <c r="L75" s="5"/>
    </row>
    <row r="76" spans="2:12" x14ac:dyDescent="0.35">
      <c r="B76" s="72">
        <v>-2581</v>
      </c>
      <c r="C76" s="72"/>
      <c r="E76" s="84"/>
      <c r="F76" s="81"/>
      <c r="J76" s="58"/>
      <c r="K76" s="82"/>
      <c r="L76" s="5"/>
    </row>
    <row r="77" spans="2:12" x14ac:dyDescent="0.35">
      <c r="B77" s="73">
        <v>-43</v>
      </c>
      <c r="C77" s="73"/>
      <c r="E77" s="84"/>
      <c r="F77" s="81"/>
      <c r="J77" s="58"/>
      <c r="K77" s="82"/>
    </row>
    <row r="78" spans="2:12" x14ac:dyDescent="0.35">
      <c r="B78" s="59"/>
      <c r="C78" s="59"/>
      <c r="E78" s="84"/>
      <c r="F78" s="81"/>
      <c r="J78" s="58"/>
      <c r="K78" s="82"/>
    </row>
    <row r="79" spans="2:12" x14ac:dyDescent="0.35">
      <c r="E79" s="84"/>
      <c r="F79" s="81"/>
      <c r="J79" s="58"/>
      <c r="K79" s="82"/>
    </row>
    <row r="80" spans="2:12" x14ac:dyDescent="0.35">
      <c r="B80" s="95" t="s">
        <v>133</v>
      </c>
      <c r="E80" s="84"/>
      <c r="F80" s="81"/>
      <c r="J80" s="58"/>
      <c r="K80" s="82"/>
    </row>
    <row r="81" spans="2:11" x14ac:dyDescent="0.35">
      <c r="B81" s="85" t="s">
        <v>134</v>
      </c>
      <c r="E81" s="84"/>
      <c r="F81" s="81"/>
      <c r="J81" s="58"/>
      <c r="K81" s="82"/>
    </row>
    <row r="82" spans="2:11" x14ac:dyDescent="0.35">
      <c r="B82" s="95" t="s">
        <v>135</v>
      </c>
      <c r="E82" s="84"/>
      <c r="F82" s="81"/>
      <c r="J82" s="58"/>
      <c r="K82" s="82"/>
    </row>
    <row r="83" spans="2:11" x14ac:dyDescent="0.35">
      <c r="E83" s="84"/>
      <c r="F83" s="81"/>
      <c r="J83" s="58"/>
      <c r="K83" s="82"/>
    </row>
    <row r="84" spans="2:11" x14ac:dyDescent="0.35">
      <c r="E84" s="84"/>
      <c r="F84" s="81"/>
      <c r="J84" s="58"/>
      <c r="K84" s="82"/>
    </row>
    <row r="85" spans="2:11" x14ac:dyDescent="0.35">
      <c r="E85" s="84"/>
      <c r="F85" s="81"/>
      <c r="J85" s="58"/>
      <c r="K85" s="82"/>
    </row>
    <row r="86" spans="2:11" x14ac:dyDescent="0.35">
      <c r="E86" s="84"/>
      <c r="F86" s="81"/>
      <c r="J86" s="58"/>
      <c r="K86" s="82"/>
    </row>
    <row r="87" spans="2:11" x14ac:dyDescent="0.35">
      <c r="E87" s="84"/>
      <c r="F87" s="81"/>
      <c r="J87" s="58"/>
      <c r="K87" s="82"/>
    </row>
    <row r="88" spans="2:11" x14ac:dyDescent="0.35">
      <c r="E88" s="84"/>
      <c r="F88" s="81"/>
      <c r="J88" s="58"/>
      <c r="K88" s="82"/>
    </row>
    <row r="89" spans="2:11" x14ac:dyDescent="0.35">
      <c r="E89" s="84"/>
      <c r="F89" s="81"/>
      <c r="J89" s="58"/>
      <c r="K89" s="82"/>
    </row>
    <row r="90" spans="2:11" x14ac:dyDescent="0.35">
      <c r="E90" s="84"/>
      <c r="F90" s="81"/>
      <c r="J90" s="58"/>
      <c r="K90" s="82"/>
    </row>
    <row r="91" spans="2:11" x14ac:dyDescent="0.35">
      <c r="E91" s="84"/>
      <c r="F91" s="81"/>
      <c r="J91" s="58"/>
      <c r="K91" s="82"/>
    </row>
    <row r="92" spans="2:11" x14ac:dyDescent="0.35">
      <c r="E92" s="84"/>
      <c r="F92" s="81"/>
      <c r="J92" s="58"/>
      <c r="K92" s="82"/>
    </row>
    <row r="93" spans="2:11" x14ac:dyDescent="0.35">
      <c r="E93" s="84"/>
      <c r="F93" s="81"/>
      <c r="J93" s="58"/>
      <c r="K93" s="82"/>
    </row>
    <row r="94" spans="2:11" x14ac:dyDescent="0.35">
      <c r="E94" s="84"/>
      <c r="F94" s="81"/>
    </row>
    <row r="95" spans="2:11" x14ac:dyDescent="0.35">
      <c r="E95" s="84"/>
      <c r="F95" s="81"/>
    </row>
    <row r="96" spans="2:11" ht="15" thickBot="1" x14ac:dyDescent="0.4">
      <c r="E96" s="86"/>
      <c r="F96" s="87"/>
    </row>
  </sheetData>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26C0D0-95D4-41E0-B8D9-32DF85FD9D6A}">
  <dimension ref="A1:F43"/>
  <sheetViews>
    <sheetView workbookViewId="0">
      <selection activeCell="A22" sqref="A22"/>
    </sheetView>
  </sheetViews>
  <sheetFormatPr defaultRowHeight="14.5" x14ac:dyDescent="0.35"/>
  <cols>
    <col min="1" max="1" width="37.26953125" bestFit="1" customWidth="1"/>
    <col min="2" max="2" width="13.81640625" customWidth="1"/>
    <col min="3" max="3" width="12.54296875" bestFit="1" customWidth="1"/>
    <col min="4" max="5" width="12.54296875" style="95" customWidth="1"/>
    <col min="6" max="6" width="13.7265625" customWidth="1"/>
  </cols>
  <sheetData>
    <row r="1" spans="1:5" x14ac:dyDescent="0.35">
      <c r="A1" s="2" t="s">
        <v>148</v>
      </c>
    </row>
    <row r="2" spans="1:5" ht="15.5" x14ac:dyDescent="0.35">
      <c r="A2" s="101" t="s">
        <v>1</v>
      </c>
      <c r="B2" s="102" t="s">
        <v>2</v>
      </c>
      <c r="C2" s="102" t="s">
        <v>6</v>
      </c>
      <c r="D2" s="100"/>
      <c r="E2" s="100"/>
    </row>
    <row r="3" spans="1:5" ht="46.5" x14ac:dyDescent="0.35">
      <c r="A3" s="129" t="s">
        <v>152</v>
      </c>
      <c r="B3" s="104" t="s">
        <v>12</v>
      </c>
      <c r="C3" s="104" t="s">
        <v>11</v>
      </c>
      <c r="D3" s="91"/>
      <c r="E3" s="91"/>
    </row>
    <row r="4" spans="1:5" ht="15.5" x14ac:dyDescent="0.35">
      <c r="A4" s="9"/>
      <c r="B4" s="14"/>
      <c r="C4" s="14"/>
      <c r="D4" s="14"/>
      <c r="E4" s="14"/>
    </row>
    <row r="5" spans="1:5" ht="15.5" x14ac:dyDescent="0.35">
      <c r="A5" s="9" t="s">
        <v>11</v>
      </c>
      <c r="B5" s="14" t="s">
        <v>165</v>
      </c>
      <c r="C5" s="14" t="s">
        <v>1</v>
      </c>
      <c r="D5" s="14"/>
      <c r="E5" s="14"/>
    </row>
    <row r="6" spans="1:5" ht="15.5" x14ac:dyDescent="0.35">
      <c r="A6" s="9" t="s">
        <v>1</v>
      </c>
      <c r="B6" s="14" t="s">
        <v>166</v>
      </c>
      <c r="C6" s="14" t="s">
        <v>1</v>
      </c>
      <c r="D6" s="14"/>
      <c r="E6" s="14"/>
    </row>
    <row r="7" spans="1:5" ht="15.5" x14ac:dyDescent="0.35">
      <c r="A7" s="9" t="s">
        <v>9</v>
      </c>
      <c r="B7" s="14" t="s">
        <v>1</v>
      </c>
      <c r="C7" s="14" t="s">
        <v>158</v>
      </c>
      <c r="D7" s="14"/>
      <c r="E7" s="14"/>
    </row>
    <row r="8" spans="1:5" ht="15.5" x14ac:dyDescent="0.35">
      <c r="A8" s="9" t="s">
        <v>1</v>
      </c>
      <c r="B8" s="14" t="s">
        <v>1</v>
      </c>
      <c r="C8" s="14" t="s">
        <v>157</v>
      </c>
      <c r="D8" s="14"/>
      <c r="E8" s="14"/>
    </row>
    <row r="9" spans="1:5" ht="15.5" x14ac:dyDescent="0.35">
      <c r="A9" s="9" t="s">
        <v>10</v>
      </c>
      <c r="B9" s="14" t="s">
        <v>1</v>
      </c>
      <c r="C9" s="14" t="s">
        <v>159</v>
      </c>
      <c r="D9" s="97"/>
      <c r="E9" s="97"/>
    </row>
    <row r="10" spans="1:5" ht="15.5" x14ac:dyDescent="0.35">
      <c r="A10" s="9" t="s">
        <v>1</v>
      </c>
      <c r="B10" s="14" t="s">
        <v>1</v>
      </c>
      <c r="C10" s="14" t="s">
        <v>160</v>
      </c>
      <c r="D10" s="97"/>
      <c r="E10" s="97"/>
    </row>
    <row r="11" spans="1:5" ht="15.5" x14ac:dyDescent="0.35">
      <c r="A11" s="9" t="s">
        <v>3</v>
      </c>
      <c r="B11" s="14" t="s">
        <v>163</v>
      </c>
      <c r="C11" s="14" t="s">
        <v>161</v>
      </c>
      <c r="D11" s="14"/>
      <c r="E11" s="14"/>
    </row>
    <row r="12" spans="1:5" ht="15.5" x14ac:dyDescent="0.35">
      <c r="A12" s="9" t="s">
        <v>1</v>
      </c>
      <c r="B12" s="14" t="s">
        <v>164</v>
      </c>
      <c r="C12" s="14" t="s">
        <v>162</v>
      </c>
      <c r="D12" s="14"/>
      <c r="E12" s="14"/>
    </row>
    <row r="13" spans="1:5" ht="15.5" x14ac:dyDescent="0.35">
      <c r="A13" s="9" t="s">
        <v>1</v>
      </c>
      <c r="B13" s="14" t="s">
        <v>1</v>
      </c>
      <c r="C13" s="14" t="s">
        <v>1</v>
      </c>
      <c r="D13" s="14"/>
      <c r="E13" s="14"/>
    </row>
    <row r="14" spans="1:5" ht="15.5" x14ac:dyDescent="0.35">
      <c r="A14" s="9" t="s">
        <v>0</v>
      </c>
      <c r="B14" s="14" t="s">
        <v>8</v>
      </c>
      <c r="C14" s="14" t="s">
        <v>7</v>
      </c>
      <c r="D14" s="14"/>
      <c r="E14" s="14"/>
    </row>
    <row r="15" spans="1:5" ht="15.5" x14ac:dyDescent="0.35">
      <c r="A15" s="103" t="s">
        <v>4</v>
      </c>
      <c r="B15" s="98" t="s">
        <v>20</v>
      </c>
      <c r="C15" s="98" t="s">
        <v>21</v>
      </c>
      <c r="D15" s="14"/>
      <c r="E15" s="14"/>
    </row>
    <row r="16" spans="1:5" ht="34" customHeight="1" x14ac:dyDescent="0.35">
      <c r="A16" s="119" t="s">
        <v>175</v>
      </c>
      <c r="B16" s="119"/>
      <c r="C16" s="119"/>
      <c r="D16" s="96"/>
      <c r="E16" s="96"/>
    </row>
    <row r="17" spans="1:5" ht="131.5" customHeight="1" x14ac:dyDescent="0.35">
      <c r="A17" s="119" t="s">
        <v>174</v>
      </c>
      <c r="B17" s="119"/>
      <c r="C17" s="119"/>
      <c r="D17" s="9"/>
      <c r="E17" s="9"/>
    </row>
    <row r="18" spans="1:5" ht="35.25" customHeight="1" x14ac:dyDescent="0.35">
      <c r="A18" s="119" t="s">
        <v>168</v>
      </c>
      <c r="B18" s="119"/>
      <c r="C18" s="119"/>
      <c r="D18" s="96"/>
      <c r="E18" s="96"/>
    </row>
    <row r="19" spans="1:5" x14ac:dyDescent="0.35">
      <c r="B19" s="11"/>
      <c r="C19" s="11"/>
      <c r="D19" s="11"/>
      <c r="E19" s="11"/>
    </row>
    <row r="37" spans="2:6" x14ac:dyDescent="0.35">
      <c r="F37" s="15"/>
    </row>
    <row r="39" spans="2:6" x14ac:dyDescent="0.35">
      <c r="B39" s="13"/>
      <c r="C39" s="13"/>
      <c r="D39" s="13"/>
      <c r="E39" s="13"/>
    </row>
    <row r="40" spans="2:6" x14ac:dyDescent="0.35">
      <c r="B40" s="12"/>
      <c r="C40" s="11"/>
      <c r="D40" s="11"/>
      <c r="E40" s="11"/>
    </row>
    <row r="42" spans="2:6" x14ac:dyDescent="0.35">
      <c r="C42" s="11"/>
      <c r="D42" s="11"/>
      <c r="E42" s="11"/>
    </row>
    <row r="43" spans="2:6" x14ac:dyDescent="0.35">
      <c r="B43" s="11"/>
      <c r="C43" s="11"/>
      <c r="D43" s="11"/>
      <c r="E43" s="11"/>
    </row>
  </sheetData>
  <mergeCells count="3">
    <mergeCell ref="A18:C18"/>
    <mergeCell ref="A16:C16"/>
    <mergeCell ref="A17:C17"/>
  </mergeCells>
  <pageMargins left="0.25" right="0.25"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7EE127-D9EE-41A1-9210-900703B27959}">
  <dimension ref="A2:L27"/>
  <sheetViews>
    <sheetView workbookViewId="0">
      <selection activeCell="L12" sqref="L12"/>
    </sheetView>
  </sheetViews>
  <sheetFormatPr defaultRowHeight="14.5" x14ac:dyDescent="0.35"/>
  <cols>
    <col min="12" max="12" width="27.26953125" customWidth="1"/>
    <col min="13" max="14" width="11.54296875" bestFit="1" customWidth="1"/>
    <col min="15" max="15" width="11.54296875" customWidth="1"/>
    <col min="16" max="16" width="14.26953125" bestFit="1" customWidth="1"/>
    <col min="17" max="17" width="11.1796875" customWidth="1"/>
  </cols>
  <sheetData>
    <row r="2" spans="1:12" x14ac:dyDescent="0.35">
      <c r="A2" s="23" t="s">
        <v>142</v>
      </c>
    </row>
    <row r="3" spans="1:12" x14ac:dyDescent="0.35">
      <c r="L3" s="130"/>
    </row>
    <row r="25" spans="1:9" x14ac:dyDescent="0.35">
      <c r="A25" s="88" t="s">
        <v>143</v>
      </c>
    </row>
    <row r="26" spans="1:9" ht="51.75" customHeight="1" x14ac:dyDescent="0.35">
      <c r="A26" s="105" t="s">
        <v>144</v>
      </c>
      <c r="B26" s="105"/>
      <c r="C26" s="105"/>
      <c r="D26" s="105"/>
      <c r="E26" s="105"/>
      <c r="F26" s="105"/>
      <c r="G26" s="105"/>
      <c r="H26" s="105"/>
      <c r="I26" s="105"/>
    </row>
    <row r="27" spans="1:9" x14ac:dyDescent="0.35">
      <c r="A27" t="s">
        <v>156</v>
      </c>
    </row>
  </sheetData>
  <mergeCells count="1">
    <mergeCell ref="A26:I26"/>
  </mergeCell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5538F2-CF11-4DFD-B164-EB9F673C1BF2}">
  <dimension ref="A2:I210"/>
  <sheetViews>
    <sheetView workbookViewId="0">
      <selection activeCell="I27" sqref="I27"/>
    </sheetView>
  </sheetViews>
  <sheetFormatPr defaultRowHeight="14.5" x14ac:dyDescent="0.35"/>
  <cols>
    <col min="1" max="3" width="9.1796875" style="3"/>
    <col min="4" max="5" width="26.26953125" style="3" customWidth="1"/>
    <col min="6" max="6" width="16.7265625" style="3" customWidth="1"/>
  </cols>
  <sheetData>
    <row r="2" spans="1:8" x14ac:dyDescent="0.35">
      <c r="A2" s="27"/>
      <c r="B2" s="27"/>
      <c r="C2" s="27"/>
      <c r="D2" s="27"/>
      <c r="E2" s="27"/>
      <c r="F2" s="27"/>
    </row>
    <row r="3" spans="1:8" ht="46.5" customHeight="1" x14ac:dyDescent="0.35">
      <c r="A3" s="28"/>
      <c r="B3" s="28"/>
      <c r="C3" s="28"/>
      <c r="D3" s="29" t="s">
        <v>27</v>
      </c>
      <c r="E3" s="30" t="s">
        <v>28</v>
      </c>
      <c r="F3" s="31" t="s">
        <v>29</v>
      </c>
      <c r="G3" s="32"/>
      <c r="H3" s="32"/>
    </row>
    <row r="4" spans="1:8" x14ac:dyDescent="0.35">
      <c r="A4" s="33">
        <v>2001</v>
      </c>
      <c r="B4" s="33" t="s">
        <v>30</v>
      </c>
      <c r="C4" s="34">
        <v>36892</v>
      </c>
      <c r="D4" s="35">
        <v>127341</v>
      </c>
      <c r="E4" s="35">
        <v>71282</v>
      </c>
      <c r="F4" s="36">
        <f>SUM(D4:E4)</f>
        <v>198623</v>
      </c>
    </row>
    <row r="5" spans="1:8" x14ac:dyDescent="0.35">
      <c r="A5" s="33">
        <v>2001</v>
      </c>
      <c r="B5" s="33" t="s">
        <v>31</v>
      </c>
      <c r="C5" s="34">
        <v>36923</v>
      </c>
      <c r="D5" s="35">
        <v>126932</v>
      </c>
      <c r="E5" s="35">
        <v>70597</v>
      </c>
      <c r="F5" s="36">
        <f t="shared" ref="F5:F68" si="0">SUM(D5:E5)</f>
        <v>197529</v>
      </c>
    </row>
    <row r="6" spans="1:8" x14ac:dyDescent="0.35">
      <c r="A6" s="33">
        <v>2001</v>
      </c>
      <c r="B6" s="33" t="s">
        <v>32</v>
      </c>
      <c r="C6" s="34">
        <v>36951</v>
      </c>
      <c r="D6" s="35">
        <v>127066</v>
      </c>
      <c r="E6" s="35">
        <v>69981</v>
      </c>
      <c r="F6" s="36">
        <f t="shared" si="0"/>
        <v>197047</v>
      </c>
    </row>
    <row r="7" spans="1:8" x14ac:dyDescent="0.35">
      <c r="A7" s="33">
        <v>2001</v>
      </c>
      <c r="B7" s="33" t="s">
        <v>33</v>
      </c>
      <c r="C7" s="34">
        <v>36982</v>
      </c>
      <c r="D7" s="35">
        <v>124746</v>
      </c>
      <c r="E7" s="35">
        <v>69542</v>
      </c>
      <c r="F7" s="36">
        <f t="shared" si="0"/>
        <v>194288</v>
      </c>
    </row>
    <row r="8" spans="1:8" x14ac:dyDescent="0.35">
      <c r="A8" s="33">
        <v>2001</v>
      </c>
      <c r="B8" s="33" t="s">
        <v>34</v>
      </c>
      <c r="C8" s="34">
        <v>37012</v>
      </c>
      <c r="D8" s="35">
        <v>123890</v>
      </c>
      <c r="E8" s="35">
        <v>69200</v>
      </c>
      <c r="F8" s="36">
        <f t="shared" si="0"/>
        <v>193090</v>
      </c>
    </row>
    <row r="9" spans="1:8" x14ac:dyDescent="0.35">
      <c r="A9" s="33">
        <v>2001</v>
      </c>
      <c r="B9" s="33" t="s">
        <v>35</v>
      </c>
      <c r="C9" s="34">
        <v>37043</v>
      </c>
      <c r="D9" s="35">
        <v>123048</v>
      </c>
      <c r="E9" s="35">
        <v>68842</v>
      </c>
      <c r="F9" s="36">
        <f t="shared" si="0"/>
        <v>191890</v>
      </c>
    </row>
    <row r="10" spans="1:8" x14ac:dyDescent="0.35">
      <c r="A10" s="33">
        <v>2001</v>
      </c>
      <c r="B10" s="33" t="s">
        <v>36</v>
      </c>
      <c r="C10" s="34">
        <v>37073</v>
      </c>
      <c r="D10" s="35">
        <v>120283</v>
      </c>
      <c r="E10" s="35">
        <v>67059</v>
      </c>
      <c r="F10" s="36">
        <f t="shared" si="0"/>
        <v>187342</v>
      </c>
    </row>
    <row r="11" spans="1:8" x14ac:dyDescent="0.35">
      <c r="A11" s="33">
        <v>2001</v>
      </c>
      <c r="B11" s="33" t="s">
        <v>37</v>
      </c>
      <c r="C11" s="34">
        <v>37104</v>
      </c>
      <c r="D11" s="35">
        <v>118690</v>
      </c>
      <c r="E11" s="35">
        <v>66833</v>
      </c>
      <c r="F11" s="36">
        <f t="shared" si="0"/>
        <v>185523</v>
      </c>
    </row>
    <row r="12" spans="1:8" x14ac:dyDescent="0.35">
      <c r="A12" s="33">
        <v>2001</v>
      </c>
      <c r="B12" s="33" t="s">
        <v>38</v>
      </c>
      <c r="C12" s="34">
        <v>37135</v>
      </c>
      <c r="D12" s="35">
        <v>117954</v>
      </c>
      <c r="E12" s="35">
        <v>66595</v>
      </c>
      <c r="F12" s="36">
        <f t="shared" si="0"/>
        <v>184549</v>
      </c>
    </row>
    <row r="13" spans="1:8" x14ac:dyDescent="0.35">
      <c r="A13" s="33">
        <v>2001</v>
      </c>
      <c r="B13" s="33" t="s">
        <v>39</v>
      </c>
      <c r="C13" s="34">
        <v>37165</v>
      </c>
      <c r="D13" s="35">
        <v>117111</v>
      </c>
      <c r="E13" s="35">
        <v>65865</v>
      </c>
      <c r="F13" s="36">
        <f t="shared" si="0"/>
        <v>182976</v>
      </c>
    </row>
    <row r="14" spans="1:8" x14ac:dyDescent="0.35">
      <c r="A14" s="33">
        <v>2001</v>
      </c>
      <c r="B14" s="33" t="s">
        <v>40</v>
      </c>
      <c r="C14" s="34">
        <v>37196</v>
      </c>
      <c r="D14" s="35">
        <v>115063</v>
      </c>
      <c r="E14" s="35">
        <v>64675</v>
      </c>
      <c r="F14" s="36">
        <f t="shared" si="0"/>
        <v>179738</v>
      </c>
    </row>
    <row r="15" spans="1:8" x14ac:dyDescent="0.35">
      <c r="A15" s="33">
        <v>2001</v>
      </c>
      <c r="B15" s="33" t="s">
        <v>41</v>
      </c>
      <c r="C15" s="34">
        <v>37226</v>
      </c>
      <c r="D15" s="35">
        <v>112791</v>
      </c>
      <c r="E15" s="35">
        <v>64618</v>
      </c>
      <c r="F15" s="36">
        <f t="shared" si="0"/>
        <v>177409</v>
      </c>
    </row>
    <row r="16" spans="1:8" x14ac:dyDescent="0.35">
      <c r="A16" s="33">
        <v>2002</v>
      </c>
      <c r="B16" s="33" t="s">
        <v>30</v>
      </c>
      <c r="C16" s="34">
        <v>37257</v>
      </c>
      <c r="D16" s="35">
        <v>107770</v>
      </c>
      <c r="E16" s="35">
        <v>63409</v>
      </c>
      <c r="F16" s="36">
        <f t="shared" si="0"/>
        <v>171179</v>
      </c>
    </row>
    <row r="17" spans="1:9" x14ac:dyDescent="0.35">
      <c r="A17" s="33">
        <v>2002</v>
      </c>
      <c r="B17" s="33" t="s">
        <v>31</v>
      </c>
      <c r="C17" s="34">
        <v>37288</v>
      </c>
      <c r="D17" s="35">
        <v>106327</v>
      </c>
      <c r="E17" s="35">
        <v>62710</v>
      </c>
      <c r="F17" s="36">
        <f t="shared" si="0"/>
        <v>169037</v>
      </c>
    </row>
    <row r="18" spans="1:9" x14ac:dyDescent="0.35">
      <c r="A18" s="33">
        <v>2002</v>
      </c>
      <c r="B18" s="33" t="s">
        <v>32</v>
      </c>
      <c r="C18" s="34">
        <v>37316</v>
      </c>
      <c r="D18" s="35">
        <v>106317</v>
      </c>
      <c r="E18" s="35">
        <v>62538</v>
      </c>
      <c r="F18" s="36">
        <f t="shared" si="0"/>
        <v>168855</v>
      </c>
    </row>
    <row r="19" spans="1:9" x14ac:dyDescent="0.35">
      <c r="A19" s="33">
        <v>2002</v>
      </c>
      <c r="B19" s="33" t="s">
        <v>33</v>
      </c>
      <c r="C19" s="34">
        <v>37347</v>
      </c>
      <c r="D19" s="35">
        <v>105820</v>
      </c>
      <c r="E19" s="35">
        <v>62738</v>
      </c>
      <c r="F19" s="36">
        <f t="shared" si="0"/>
        <v>168558</v>
      </c>
    </row>
    <row r="20" spans="1:9" x14ac:dyDescent="0.35">
      <c r="A20" s="33">
        <v>2002</v>
      </c>
      <c r="B20" s="33" t="s">
        <v>34</v>
      </c>
      <c r="C20" s="34">
        <v>37377</v>
      </c>
      <c r="D20" s="35">
        <v>105951</v>
      </c>
      <c r="E20" s="35">
        <v>62459</v>
      </c>
      <c r="F20" s="36">
        <f t="shared" si="0"/>
        <v>168410</v>
      </c>
    </row>
    <row r="21" spans="1:9" x14ac:dyDescent="0.35">
      <c r="A21" s="33">
        <v>2002</v>
      </c>
      <c r="B21" s="33" t="s">
        <v>35</v>
      </c>
      <c r="C21" s="34">
        <v>37408</v>
      </c>
      <c r="D21" s="35">
        <v>107071</v>
      </c>
      <c r="E21" s="35">
        <v>62621</v>
      </c>
      <c r="F21" s="36">
        <f t="shared" si="0"/>
        <v>169692</v>
      </c>
    </row>
    <row r="22" spans="1:9" x14ac:dyDescent="0.35">
      <c r="A22" s="33">
        <v>2002</v>
      </c>
      <c r="B22" s="33" t="s">
        <v>36</v>
      </c>
      <c r="C22" s="34">
        <v>37438</v>
      </c>
      <c r="D22" s="35">
        <v>107337</v>
      </c>
      <c r="E22" s="35">
        <v>61452</v>
      </c>
      <c r="F22" s="36">
        <f t="shared" si="0"/>
        <v>168789</v>
      </c>
    </row>
    <row r="23" spans="1:9" x14ac:dyDescent="0.35">
      <c r="A23" s="33">
        <v>2002</v>
      </c>
      <c r="B23" s="33" t="s">
        <v>37</v>
      </c>
      <c r="C23" s="34">
        <v>37469</v>
      </c>
      <c r="D23" s="35">
        <v>107316</v>
      </c>
      <c r="E23" s="35">
        <v>62022</v>
      </c>
      <c r="F23" s="36">
        <f t="shared" si="0"/>
        <v>169338</v>
      </c>
    </row>
    <row r="24" spans="1:9" x14ac:dyDescent="0.35">
      <c r="A24" s="33">
        <v>2002</v>
      </c>
      <c r="B24" s="33" t="s">
        <v>38</v>
      </c>
      <c r="C24" s="34">
        <v>37500</v>
      </c>
      <c r="D24" s="35">
        <v>107641</v>
      </c>
      <c r="E24" s="35">
        <v>61488</v>
      </c>
      <c r="F24" s="36">
        <f t="shared" si="0"/>
        <v>169129</v>
      </c>
    </row>
    <row r="25" spans="1:9" x14ac:dyDescent="0.35">
      <c r="A25" s="33">
        <v>2002</v>
      </c>
      <c r="B25" s="33" t="s">
        <v>39</v>
      </c>
      <c r="C25" s="34">
        <v>37530</v>
      </c>
      <c r="D25" s="35">
        <v>107528</v>
      </c>
      <c r="E25" s="35">
        <v>61250</v>
      </c>
      <c r="F25" s="36">
        <f t="shared" si="0"/>
        <v>168778</v>
      </c>
    </row>
    <row r="26" spans="1:9" x14ac:dyDescent="0.35">
      <c r="A26" s="33">
        <v>2002</v>
      </c>
      <c r="B26" s="33" t="s">
        <v>40</v>
      </c>
      <c r="C26" s="34">
        <v>37561</v>
      </c>
      <c r="D26" s="35">
        <v>107188</v>
      </c>
      <c r="E26" s="35">
        <v>60705</v>
      </c>
      <c r="F26" s="36">
        <f t="shared" si="0"/>
        <v>167893</v>
      </c>
      <c r="I26" t="s">
        <v>42</v>
      </c>
    </row>
    <row r="27" spans="1:9" x14ac:dyDescent="0.35">
      <c r="A27" s="33">
        <v>2002</v>
      </c>
      <c r="B27" s="33" t="s">
        <v>41</v>
      </c>
      <c r="C27" s="34">
        <v>37591</v>
      </c>
      <c r="D27" s="35">
        <v>106522</v>
      </c>
      <c r="E27" s="35">
        <v>60380</v>
      </c>
      <c r="F27" s="36">
        <f t="shared" si="0"/>
        <v>166902</v>
      </c>
      <c r="I27" t="s">
        <v>43</v>
      </c>
    </row>
    <row r="28" spans="1:9" x14ac:dyDescent="0.35">
      <c r="A28" s="33">
        <v>2003</v>
      </c>
      <c r="B28" s="33" t="s">
        <v>30</v>
      </c>
      <c r="C28" s="34">
        <v>37622</v>
      </c>
      <c r="D28" s="35">
        <v>105193</v>
      </c>
      <c r="E28" s="35">
        <v>61747</v>
      </c>
      <c r="F28" s="36">
        <f t="shared" si="0"/>
        <v>166940</v>
      </c>
    </row>
    <row r="29" spans="1:9" x14ac:dyDescent="0.35">
      <c r="A29" s="33">
        <v>2003</v>
      </c>
      <c r="B29" s="33" t="s">
        <v>31</v>
      </c>
      <c r="C29" s="34">
        <v>37653</v>
      </c>
      <c r="D29" s="35">
        <v>104644</v>
      </c>
      <c r="E29" s="35">
        <v>61789</v>
      </c>
      <c r="F29" s="36">
        <f t="shared" si="0"/>
        <v>166433</v>
      </c>
    </row>
    <row r="30" spans="1:9" x14ac:dyDescent="0.35">
      <c r="A30" s="33">
        <v>2003</v>
      </c>
      <c r="B30" s="33" t="s">
        <v>32</v>
      </c>
      <c r="C30" s="34">
        <v>37681</v>
      </c>
      <c r="D30" s="35">
        <v>104241</v>
      </c>
      <c r="E30" s="35">
        <v>61658</v>
      </c>
      <c r="F30" s="36">
        <f t="shared" si="0"/>
        <v>165899</v>
      </c>
    </row>
    <row r="31" spans="1:9" x14ac:dyDescent="0.35">
      <c r="A31" s="33">
        <v>2003</v>
      </c>
      <c r="B31" s="33" t="s">
        <v>33</v>
      </c>
      <c r="C31" s="34">
        <v>37712</v>
      </c>
      <c r="D31" s="35">
        <v>103843</v>
      </c>
      <c r="E31" s="35">
        <v>61226</v>
      </c>
      <c r="F31" s="36">
        <f t="shared" si="0"/>
        <v>165069</v>
      </c>
    </row>
    <row r="32" spans="1:9" x14ac:dyDescent="0.35">
      <c r="A32" s="33">
        <v>2003</v>
      </c>
      <c r="B32" s="33" t="s">
        <v>34</v>
      </c>
      <c r="C32" s="34">
        <v>37742</v>
      </c>
      <c r="D32" s="35">
        <v>103286</v>
      </c>
      <c r="E32" s="35">
        <v>59886</v>
      </c>
      <c r="F32" s="36">
        <f t="shared" si="0"/>
        <v>163172</v>
      </c>
    </row>
    <row r="33" spans="1:6" x14ac:dyDescent="0.35">
      <c r="A33" s="33">
        <v>2003</v>
      </c>
      <c r="B33" s="33" t="s">
        <v>35</v>
      </c>
      <c r="C33" s="34">
        <v>37773</v>
      </c>
      <c r="D33" s="35">
        <v>103099</v>
      </c>
      <c r="E33" s="35">
        <v>59518</v>
      </c>
      <c r="F33" s="36">
        <f t="shared" si="0"/>
        <v>162617</v>
      </c>
    </row>
    <row r="34" spans="1:6" x14ac:dyDescent="0.35">
      <c r="A34" s="33">
        <v>2003</v>
      </c>
      <c r="B34" s="33" t="s">
        <v>36</v>
      </c>
      <c r="C34" s="34">
        <v>37803</v>
      </c>
      <c r="D34" s="35">
        <v>101790</v>
      </c>
      <c r="E34" s="35">
        <v>58300</v>
      </c>
      <c r="F34" s="36">
        <f t="shared" si="0"/>
        <v>160090</v>
      </c>
    </row>
    <row r="35" spans="1:6" x14ac:dyDescent="0.35">
      <c r="A35" s="33">
        <v>2003</v>
      </c>
      <c r="B35" s="33" t="s">
        <v>37</v>
      </c>
      <c r="C35" s="34">
        <v>37834</v>
      </c>
      <c r="D35" s="35">
        <v>101588</v>
      </c>
      <c r="E35" s="35">
        <v>58711</v>
      </c>
      <c r="F35" s="36">
        <f t="shared" si="0"/>
        <v>160299</v>
      </c>
    </row>
    <row r="36" spans="1:6" x14ac:dyDescent="0.35">
      <c r="A36" s="33">
        <v>2003</v>
      </c>
      <c r="B36" s="33" t="s">
        <v>38</v>
      </c>
      <c r="C36" s="34">
        <v>37865</v>
      </c>
      <c r="D36" s="35">
        <v>100448</v>
      </c>
      <c r="E36" s="35">
        <v>58538</v>
      </c>
      <c r="F36" s="36">
        <f t="shared" si="0"/>
        <v>158986</v>
      </c>
    </row>
    <row r="37" spans="1:6" x14ac:dyDescent="0.35">
      <c r="A37" s="33">
        <v>2003</v>
      </c>
      <c r="B37" s="33" t="s">
        <v>39</v>
      </c>
      <c r="C37" s="34">
        <v>37895</v>
      </c>
      <c r="D37" s="35">
        <v>98000</v>
      </c>
      <c r="E37" s="35">
        <v>58213</v>
      </c>
      <c r="F37" s="36">
        <f t="shared" si="0"/>
        <v>156213</v>
      </c>
    </row>
    <row r="38" spans="1:6" x14ac:dyDescent="0.35">
      <c r="A38" s="33">
        <v>2003</v>
      </c>
      <c r="B38" s="33" t="s">
        <v>40</v>
      </c>
      <c r="C38" s="34">
        <v>37926</v>
      </c>
      <c r="D38" s="35">
        <v>96793</v>
      </c>
      <c r="E38" s="35">
        <v>58027</v>
      </c>
      <c r="F38" s="36">
        <f t="shared" si="0"/>
        <v>154820</v>
      </c>
    </row>
    <row r="39" spans="1:6" x14ac:dyDescent="0.35">
      <c r="A39" s="33">
        <v>2003</v>
      </c>
      <c r="B39" s="33" t="s">
        <v>41</v>
      </c>
      <c r="C39" s="34">
        <v>37956</v>
      </c>
      <c r="D39" s="35">
        <v>95577</v>
      </c>
      <c r="E39" s="35">
        <v>58147</v>
      </c>
      <c r="F39" s="36">
        <f t="shared" si="0"/>
        <v>153724</v>
      </c>
    </row>
    <row r="40" spans="1:6" x14ac:dyDescent="0.35">
      <c r="A40" s="33">
        <v>2004</v>
      </c>
      <c r="B40" s="33" t="s">
        <v>30</v>
      </c>
      <c r="C40" s="34">
        <v>37987</v>
      </c>
      <c r="D40" s="35">
        <v>96040</v>
      </c>
      <c r="E40" s="35">
        <v>59792</v>
      </c>
      <c r="F40" s="36">
        <f t="shared" si="0"/>
        <v>155832</v>
      </c>
    </row>
    <row r="41" spans="1:6" x14ac:dyDescent="0.35">
      <c r="A41" s="33">
        <v>2004</v>
      </c>
      <c r="B41" s="33" t="s">
        <v>31</v>
      </c>
      <c r="C41" s="34">
        <v>38018</v>
      </c>
      <c r="D41" s="35">
        <v>95294</v>
      </c>
      <c r="E41" s="35">
        <v>59623</v>
      </c>
      <c r="F41" s="36">
        <f t="shared" si="0"/>
        <v>154917</v>
      </c>
    </row>
    <row r="42" spans="1:6" x14ac:dyDescent="0.35">
      <c r="A42" s="33">
        <v>2004</v>
      </c>
      <c r="B42" s="33" t="s">
        <v>32</v>
      </c>
      <c r="C42" s="34">
        <v>38047</v>
      </c>
      <c r="D42" s="35">
        <v>95153</v>
      </c>
      <c r="E42" s="35">
        <v>59796</v>
      </c>
      <c r="F42" s="36">
        <f t="shared" si="0"/>
        <v>154949</v>
      </c>
    </row>
    <row r="43" spans="1:6" x14ac:dyDescent="0.35">
      <c r="A43" s="33">
        <v>2004</v>
      </c>
      <c r="B43" s="33" t="s">
        <v>33</v>
      </c>
      <c r="C43" s="34">
        <v>38078</v>
      </c>
      <c r="D43" s="35">
        <v>95692</v>
      </c>
      <c r="E43" s="35">
        <v>59813</v>
      </c>
      <c r="F43" s="36">
        <f t="shared" si="0"/>
        <v>155505</v>
      </c>
    </row>
    <row r="44" spans="1:6" x14ac:dyDescent="0.35">
      <c r="A44" s="33">
        <v>2004</v>
      </c>
      <c r="B44" s="33" t="s">
        <v>34</v>
      </c>
      <c r="C44" s="34">
        <v>38108</v>
      </c>
      <c r="D44" s="35">
        <v>95619</v>
      </c>
      <c r="E44" s="35">
        <v>60032</v>
      </c>
      <c r="F44" s="36">
        <f t="shared" si="0"/>
        <v>155651</v>
      </c>
    </row>
    <row r="45" spans="1:6" x14ac:dyDescent="0.35">
      <c r="A45" s="33">
        <v>2004</v>
      </c>
      <c r="B45" s="33" t="s">
        <v>35</v>
      </c>
      <c r="C45" s="34">
        <v>38139</v>
      </c>
      <c r="D45" s="35">
        <v>95007</v>
      </c>
      <c r="E45" s="35">
        <v>60407</v>
      </c>
      <c r="F45" s="36">
        <f t="shared" si="0"/>
        <v>155414</v>
      </c>
    </row>
    <row r="46" spans="1:6" x14ac:dyDescent="0.35">
      <c r="A46" s="33">
        <v>2004</v>
      </c>
      <c r="B46" s="33" t="s">
        <v>36</v>
      </c>
      <c r="C46" s="34">
        <v>38169</v>
      </c>
      <c r="D46" s="35">
        <v>95110</v>
      </c>
      <c r="E46" s="35">
        <v>60101</v>
      </c>
      <c r="F46" s="36">
        <f t="shared" si="0"/>
        <v>155211</v>
      </c>
    </row>
    <row r="47" spans="1:6" x14ac:dyDescent="0.35">
      <c r="A47" s="33">
        <v>2004</v>
      </c>
      <c r="B47" s="33" t="s">
        <v>37</v>
      </c>
      <c r="C47" s="34">
        <v>38200</v>
      </c>
      <c r="D47" s="35">
        <v>95087</v>
      </c>
      <c r="E47" s="35">
        <v>60534</v>
      </c>
      <c r="F47" s="36">
        <f t="shared" si="0"/>
        <v>155621</v>
      </c>
    </row>
    <row r="48" spans="1:6" x14ac:dyDescent="0.35">
      <c r="A48" s="33">
        <v>2004</v>
      </c>
      <c r="B48" s="33" t="s">
        <v>38</v>
      </c>
      <c r="C48" s="34">
        <v>38231</v>
      </c>
      <c r="D48" s="35">
        <v>95184</v>
      </c>
      <c r="E48" s="35">
        <v>60407</v>
      </c>
      <c r="F48" s="36">
        <f t="shared" si="0"/>
        <v>155591</v>
      </c>
    </row>
    <row r="49" spans="1:6" x14ac:dyDescent="0.35">
      <c r="A49" s="33">
        <v>2004</v>
      </c>
      <c r="B49" s="33" t="s">
        <v>39</v>
      </c>
      <c r="C49" s="34">
        <v>38261</v>
      </c>
      <c r="D49" s="35">
        <v>95215</v>
      </c>
      <c r="E49" s="35">
        <v>60292</v>
      </c>
      <c r="F49" s="36">
        <f t="shared" si="0"/>
        <v>155507</v>
      </c>
    </row>
    <row r="50" spans="1:6" x14ac:dyDescent="0.35">
      <c r="A50" s="33">
        <v>2004</v>
      </c>
      <c r="B50" s="33" t="s">
        <v>40</v>
      </c>
      <c r="C50" s="34">
        <v>38292</v>
      </c>
      <c r="D50" s="35">
        <v>95346</v>
      </c>
      <c r="E50" s="35">
        <v>60410</v>
      </c>
      <c r="F50" s="36">
        <f t="shared" si="0"/>
        <v>155756</v>
      </c>
    </row>
    <row r="51" spans="1:6" x14ac:dyDescent="0.35">
      <c r="A51" s="33">
        <v>2004</v>
      </c>
      <c r="B51" s="33" t="s">
        <v>41</v>
      </c>
      <c r="C51" s="34">
        <v>38322</v>
      </c>
      <c r="D51" s="35">
        <v>95637</v>
      </c>
      <c r="E51" s="35">
        <v>60487</v>
      </c>
      <c r="F51" s="36">
        <f t="shared" si="0"/>
        <v>156124</v>
      </c>
    </row>
    <row r="52" spans="1:6" x14ac:dyDescent="0.35">
      <c r="A52" s="33">
        <v>2005</v>
      </c>
      <c r="B52" s="33" t="s">
        <v>30</v>
      </c>
      <c r="C52" s="34">
        <v>38353</v>
      </c>
      <c r="D52" s="35">
        <v>94707</v>
      </c>
      <c r="E52" s="35">
        <v>59807</v>
      </c>
      <c r="F52" s="36">
        <f t="shared" si="0"/>
        <v>154514</v>
      </c>
    </row>
    <row r="53" spans="1:6" x14ac:dyDescent="0.35">
      <c r="A53" s="33">
        <v>2005</v>
      </c>
      <c r="B53" s="33" t="s">
        <v>31</v>
      </c>
      <c r="C53" s="34">
        <v>38384</v>
      </c>
      <c r="D53" s="35">
        <v>94794</v>
      </c>
      <c r="E53" s="35">
        <v>59937</v>
      </c>
      <c r="F53" s="36">
        <f t="shared" si="0"/>
        <v>154731</v>
      </c>
    </row>
    <row r="54" spans="1:6" x14ac:dyDescent="0.35">
      <c r="A54" s="33">
        <v>2005</v>
      </c>
      <c r="B54" s="33" t="s">
        <v>32</v>
      </c>
      <c r="C54" s="34">
        <v>38412</v>
      </c>
      <c r="D54" s="35">
        <v>94889</v>
      </c>
      <c r="E54" s="35">
        <v>59748</v>
      </c>
      <c r="F54" s="36">
        <f t="shared" si="0"/>
        <v>154637</v>
      </c>
    </row>
    <row r="55" spans="1:6" x14ac:dyDescent="0.35">
      <c r="A55" s="33">
        <v>2005</v>
      </c>
      <c r="B55" s="33" t="s">
        <v>33</v>
      </c>
      <c r="C55" s="34">
        <v>38443</v>
      </c>
      <c r="D55" s="35">
        <v>94480</v>
      </c>
      <c r="E55" s="35">
        <v>59527</v>
      </c>
      <c r="F55" s="36">
        <f t="shared" si="0"/>
        <v>154007</v>
      </c>
    </row>
    <row r="56" spans="1:6" x14ac:dyDescent="0.35">
      <c r="A56" s="33">
        <v>2005</v>
      </c>
      <c r="B56" s="33" t="s">
        <v>34</v>
      </c>
      <c r="C56" s="34">
        <v>38473</v>
      </c>
      <c r="D56" s="35">
        <v>94287</v>
      </c>
      <c r="E56" s="35">
        <v>59448</v>
      </c>
      <c r="F56" s="36">
        <f t="shared" si="0"/>
        <v>153735</v>
      </c>
    </row>
    <row r="57" spans="1:6" x14ac:dyDescent="0.35">
      <c r="A57" s="33">
        <v>2005</v>
      </c>
      <c r="B57" s="33" t="s">
        <v>35</v>
      </c>
      <c r="C57" s="34">
        <v>38504</v>
      </c>
      <c r="D57" s="35">
        <v>94473</v>
      </c>
      <c r="E57" s="35">
        <v>59698</v>
      </c>
      <c r="F57" s="36">
        <f t="shared" si="0"/>
        <v>154171</v>
      </c>
    </row>
    <row r="58" spans="1:6" x14ac:dyDescent="0.35">
      <c r="A58" s="33">
        <v>2005</v>
      </c>
      <c r="B58" s="33" t="s">
        <v>36</v>
      </c>
      <c r="C58" s="34">
        <v>38534</v>
      </c>
      <c r="D58" s="35">
        <v>94822</v>
      </c>
      <c r="E58" s="35">
        <v>59202</v>
      </c>
      <c r="F58" s="36">
        <f t="shared" si="0"/>
        <v>154024</v>
      </c>
    </row>
    <row r="59" spans="1:6" x14ac:dyDescent="0.35">
      <c r="A59" s="33">
        <v>2005</v>
      </c>
      <c r="B59" s="33" t="s">
        <v>37</v>
      </c>
      <c r="C59" s="34">
        <v>38565</v>
      </c>
      <c r="D59" s="35">
        <v>94694</v>
      </c>
      <c r="E59" s="35">
        <v>59442</v>
      </c>
      <c r="F59" s="36">
        <f t="shared" si="0"/>
        <v>154136</v>
      </c>
    </row>
    <row r="60" spans="1:6" x14ac:dyDescent="0.35">
      <c r="A60" s="33">
        <v>2005</v>
      </c>
      <c r="B60" s="33" t="s">
        <v>38</v>
      </c>
      <c r="C60" s="34">
        <v>38596</v>
      </c>
      <c r="D60" s="35">
        <v>94875</v>
      </c>
      <c r="E60" s="35">
        <v>59507</v>
      </c>
      <c r="F60" s="36">
        <f t="shared" si="0"/>
        <v>154382</v>
      </c>
    </row>
    <row r="61" spans="1:6" x14ac:dyDescent="0.35">
      <c r="A61" s="33">
        <v>2005</v>
      </c>
      <c r="B61" s="33" t="s">
        <v>39</v>
      </c>
      <c r="C61" s="34">
        <v>38626</v>
      </c>
      <c r="D61" s="35">
        <v>95227</v>
      </c>
      <c r="E61" s="35">
        <v>59508</v>
      </c>
      <c r="F61" s="36">
        <f t="shared" si="0"/>
        <v>154735</v>
      </c>
    </row>
    <row r="62" spans="1:6" x14ac:dyDescent="0.35">
      <c r="A62" s="33">
        <v>2005</v>
      </c>
      <c r="B62" s="33" t="s">
        <v>40</v>
      </c>
      <c r="C62" s="34">
        <v>38657</v>
      </c>
      <c r="D62" s="35">
        <v>95362</v>
      </c>
      <c r="E62" s="35">
        <v>59917</v>
      </c>
      <c r="F62" s="36">
        <f t="shared" si="0"/>
        <v>155279</v>
      </c>
    </row>
    <row r="63" spans="1:6" x14ac:dyDescent="0.35">
      <c r="A63" s="33">
        <v>2005</v>
      </c>
      <c r="B63" s="33" t="s">
        <v>41</v>
      </c>
      <c r="C63" s="34">
        <v>38687</v>
      </c>
      <c r="D63" s="35">
        <v>96049</v>
      </c>
      <c r="E63" s="35">
        <v>59955</v>
      </c>
      <c r="F63" s="36">
        <f t="shared" si="0"/>
        <v>156004</v>
      </c>
    </row>
    <row r="64" spans="1:6" x14ac:dyDescent="0.35">
      <c r="A64" s="33">
        <v>2006</v>
      </c>
      <c r="B64" s="33" t="s">
        <v>30</v>
      </c>
      <c r="C64" s="34">
        <v>38718</v>
      </c>
      <c r="D64" s="35">
        <v>95986</v>
      </c>
      <c r="E64" s="35">
        <v>60104</v>
      </c>
      <c r="F64" s="36">
        <f t="shared" si="0"/>
        <v>156090</v>
      </c>
    </row>
    <row r="65" spans="1:6" x14ac:dyDescent="0.35">
      <c r="A65" s="33">
        <v>2006</v>
      </c>
      <c r="B65" s="33" t="s">
        <v>31</v>
      </c>
      <c r="C65" s="34">
        <v>38749</v>
      </c>
      <c r="D65" s="35">
        <v>96218</v>
      </c>
      <c r="E65" s="35">
        <v>60334</v>
      </c>
      <c r="F65" s="36">
        <f t="shared" si="0"/>
        <v>156552</v>
      </c>
    </row>
    <row r="66" spans="1:6" x14ac:dyDescent="0.35">
      <c r="A66" s="33">
        <v>2006</v>
      </c>
      <c r="B66" s="33" t="s">
        <v>32</v>
      </c>
      <c r="C66" s="34">
        <v>38777</v>
      </c>
      <c r="D66" s="35">
        <v>93993</v>
      </c>
      <c r="E66" s="35">
        <v>60327</v>
      </c>
      <c r="F66" s="36">
        <f t="shared" si="0"/>
        <v>154320</v>
      </c>
    </row>
    <row r="67" spans="1:6" x14ac:dyDescent="0.35">
      <c r="A67" s="33">
        <v>2006</v>
      </c>
      <c r="B67" s="33" t="s">
        <v>33</v>
      </c>
      <c r="C67" s="34">
        <v>38808</v>
      </c>
      <c r="D67" s="35">
        <v>94742</v>
      </c>
      <c r="E67" s="35">
        <v>60548</v>
      </c>
      <c r="F67" s="36">
        <f t="shared" si="0"/>
        <v>155290</v>
      </c>
    </row>
    <row r="68" spans="1:6" x14ac:dyDescent="0.35">
      <c r="A68" s="33">
        <v>2006</v>
      </c>
      <c r="B68" s="33" t="s">
        <v>34</v>
      </c>
      <c r="C68" s="34">
        <v>38838</v>
      </c>
      <c r="D68" s="35">
        <v>95235</v>
      </c>
      <c r="E68" s="35">
        <v>60384</v>
      </c>
      <c r="F68" s="36">
        <f t="shared" si="0"/>
        <v>155619</v>
      </c>
    </row>
    <row r="69" spans="1:6" x14ac:dyDescent="0.35">
      <c r="A69" s="33">
        <v>2006</v>
      </c>
      <c r="B69" s="33" t="s">
        <v>35</v>
      </c>
      <c r="C69" s="34">
        <v>38869</v>
      </c>
      <c r="D69" s="35">
        <v>95720</v>
      </c>
      <c r="E69" s="35">
        <v>60499</v>
      </c>
      <c r="F69" s="36">
        <f t="shared" ref="F69:F132" si="1">SUM(D69:E69)</f>
        <v>156219</v>
      </c>
    </row>
    <row r="70" spans="1:6" x14ac:dyDescent="0.35">
      <c r="A70" s="33">
        <v>2006</v>
      </c>
      <c r="B70" s="33" t="s">
        <v>36</v>
      </c>
      <c r="C70" s="34">
        <v>38899</v>
      </c>
      <c r="D70" s="35">
        <v>95980</v>
      </c>
      <c r="E70" s="35">
        <v>60463</v>
      </c>
      <c r="F70" s="36">
        <f t="shared" si="1"/>
        <v>156443</v>
      </c>
    </row>
    <row r="71" spans="1:6" x14ac:dyDescent="0.35">
      <c r="A71" s="33">
        <v>2006</v>
      </c>
      <c r="B71" s="33" t="s">
        <v>37</v>
      </c>
      <c r="C71" s="34">
        <v>38930</v>
      </c>
      <c r="D71" s="35">
        <v>95718</v>
      </c>
      <c r="E71" s="35">
        <v>60684</v>
      </c>
      <c r="F71" s="36">
        <f t="shared" si="1"/>
        <v>156402</v>
      </c>
    </row>
    <row r="72" spans="1:6" x14ac:dyDescent="0.35">
      <c r="A72" s="33">
        <v>2006</v>
      </c>
      <c r="B72" s="33" t="s">
        <v>38</v>
      </c>
      <c r="C72" s="34">
        <v>38961</v>
      </c>
      <c r="D72" s="35">
        <v>96269</v>
      </c>
      <c r="E72" s="35">
        <v>60433</v>
      </c>
      <c r="F72" s="36">
        <f t="shared" si="1"/>
        <v>156702</v>
      </c>
    </row>
    <row r="73" spans="1:6" x14ac:dyDescent="0.35">
      <c r="A73" s="33">
        <v>2006</v>
      </c>
      <c r="B73" s="33" t="s">
        <v>39</v>
      </c>
      <c r="C73" s="34">
        <v>38991</v>
      </c>
      <c r="D73" s="35">
        <v>95355</v>
      </c>
      <c r="E73" s="35">
        <v>60253</v>
      </c>
      <c r="F73" s="36">
        <f t="shared" si="1"/>
        <v>155608</v>
      </c>
    </row>
    <row r="74" spans="1:6" x14ac:dyDescent="0.35">
      <c r="A74" s="33">
        <v>2006</v>
      </c>
      <c r="B74" s="33" t="s">
        <v>40</v>
      </c>
      <c r="C74" s="34">
        <v>39022</v>
      </c>
      <c r="D74" s="35">
        <v>95833</v>
      </c>
      <c r="E74" s="35">
        <v>60061</v>
      </c>
      <c r="F74" s="36">
        <f t="shared" si="1"/>
        <v>155894</v>
      </c>
    </row>
    <row r="75" spans="1:6" x14ac:dyDescent="0.35">
      <c r="A75" s="33">
        <v>2006</v>
      </c>
      <c r="B75" s="33" t="s">
        <v>41</v>
      </c>
      <c r="C75" s="34">
        <v>39052</v>
      </c>
      <c r="D75" s="35">
        <v>95923</v>
      </c>
      <c r="E75" s="35">
        <v>60075</v>
      </c>
      <c r="F75" s="36">
        <f t="shared" si="1"/>
        <v>155998</v>
      </c>
    </row>
    <row r="76" spans="1:6" x14ac:dyDescent="0.35">
      <c r="A76" s="33">
        <v>2007</v>
      </c>
      <c r="B76" s="33" t="s">
        <v>30</v>
      </c>
      <c r="C76" s="34">
        <v>39083</v>
      </c>
      <c r="D76" s="35">
        <v>97465</v>
      </c>
      <c r="E76" s="35">
        <v>60951</v>
      </c>
      <c r="F76" s="36">
        <f t="shared" si="1"/>
        <v>158416</v>
      </c>
    </row>
    <row r="77" spans="1:6" x14ac:dyDescent="0.35">
      <c r="A77" s="33">
        <v>2007</v>
      </c>
      <c r="B77" s="33" t="s">
        <v>31</v>
      </c>
      <c r="C77" s="34">
        <v>39114</v>
      </c>
      <c r="D77" s="35">
        <v>98176</v>
      </c>
      <c r="E77" s="35">
        <v>61076</v>
      </c>
      <c r="F77" s="36">
        <f t="shared" si="1"/>
        <v>159252</v>
      </c>
    </row>
    <row r="78" spans="1:6" x14ac:dyDescent="0.35">
      <c r="A78" s="33">
        <v>2007</v>
      </c>
      <c r="B78" s="33" t="s">
        <v>32</v>
      </c>
      <c r="C78" s="34">
        <v>39142</v>
      </c>
      <c r="D78" s="35">
        <v>98792</v>
      </c>
      <c r="E78" s="35">
        <v>61054</v>
      </c>
      <c r="F78" s="36">
        <f t="shared" si="1"/>
        <v>159846</v>
      </c>
    </row>
    <row r="79" spans="1:6" x14ac:dyDescent="0.35">
      <c r="A79" s="33">
        <v>2007</v>
      </c>
      <c r="B79" s="33" t="s">
        <v>33</v>
      </c>
      <c r="C79" s="34">
        <v>39173</v>
      </c>
      <c r="D79" s="35">
        <v>98857</v>
      </c>
      <c r="E79" s="35">
        <v>60902</v>
      </c>
      <c r="F79" s="36">
        <f t="shared" si="1"/>
        <v>159759</v>
      </c>
    </row>
    <row r="80" spans="1:6" x14ac:dyDescent="0.35">
      <c r="A80" s="33">
        <v>2007</v>
      </c>
      <c r="B80" s="33" t="s">
        <v>34</v>
      </c>
      <c r="C80" s="34">
        <v>39203</v>
      </c>
      <c r="D80" s="35">
        <v>99105</v>
      </c>
      <c r="E80" s="35">
        <v>61005</v>
      </c>
      <c r="F80" s="36">
        <f t="shared" si="1"/>
        <v>160110</v>
      </c>
    </row>
    <row r="81" spans="1:6" x14ac:dyDescent="0.35">
      <c r="A81" s="33">
        <v>2007</v>
      </c>
      <c r="B81" s="33" t="s">
        <v>35</v>
      </c>
      <c r="C81" s="34">
        <v>39234</v>
      </c>
      <c r="D81" s="35">
        <v>99922</v>
      </c>
      <c r="E81" s="35">
        <v>61430</v>
      </c>
      <c r="F81" s="36">
        <f t="shared" si="1"/>
        <v>161352</v>
      </c>
    </row>
    <row r="82" spans="1:6" x14ac:dyDescent="0.35">
      <c r="A82" s="33">
        <v>2007</v>
      </c>
      <c r="B82" s="33" t="s">
        <v>36</v>
      </c>
      <c r="C82" s="34">
        <v>39264</v>
      </c>
      <c r="D82" s="35">
        <v>100206</v>
      </c>
      <c r="E82" s="35">
        <v>61007</v>
      </c>
      <c r="F82" s="36">
        <f t="shared" si="1"/>
        <v>161213</v>
      </c>
    </row>
    <row r="83" spans="1:6" x14ac:dyDescent="0.35">
      <c r="A83" s="33">
        <v>2007</v>
      </c>
      <c r="B83" s="33" t="s">
        <v>37</v>
      </c>
      <c r="C83" s="34">
        <v>39295</v>
      </c>
      <c r="D83" s="35">
        <v>100253</v>
      </c>
      <c r="E83" s="35">
        <v>61141</v>
      </c>
      <c r="F83" s="36">
        <f t="shared" si="1"/>
        <v>161394</v>
      </c>
    </row>
    <row r="84" spans="1:6" x14ac:dyDescent="0.35">
      <c r="A84" s="33">
        <v>2007</v>
      </c>
      <c r="B84" s="33" t="s">
        <v>38</v>
      </c>
      <c r="C84" s="34">
        <v>39326</v>
      </c>
      <c r="D84" s="35">
        <v>99971</v>
      </c>
      <c r="E84" s="35">
        <v>60948</v>
      </c>
      <c r="F84" s="36">
        <f t="shared" si="1"/>
        <v>160919</v>
      </c>
    </row>
    <row r="85" spans="1:6" x14ac:dyDescent="0.35">
      <c r="A85" s="33">
        <v>2007</v>
      </c>
      <c r="B85" s="33" t="s">
        <v>39</v>
      </c>
      <c r="C85" s="34">
        <v>39356</v>
      </c>
      <c r="D85" s="35">
        <v>99853</v>
      </c>
      <c r="E85" s="35">
        <v>60722</v>
      </c>
      <c r="F85" s="36">
        <f t="shared" si="1"/>
        <v>160575</v>
      </c>
    </row>
    <row r="86" spans="1:6" x14ac:dyDescent="0.35">
      <c r="A86" s="33">
        <v>2007</v>
      </c>
      <c r="B86" s="33" t="s">
        <v>40</v>
      </c>
      <c r="C86" s="34">
        <v>39387</v>
      </c>
      <c r="D86" s="35">
        <v>100164</v>
      </c>
      <c r="E86" s="35">
        <v>60592</v>
      </c>
      <c r="F86" s="36">
        <f t="shared" si="1"/>
        <v>160756</v>
      </c>
    </row>
    <row r="87" spans="1:6" x14ac:dyDescent="0.35">
      <c r="A87" s="33">
        <v>2007</v>
      </c>
      <c r="B87" s="33" t="s">
        <v>41</v>
      </c>
      <c r="C87" s="34">
        <v>39417</v>
      </c>
      <c r="D87" s="35">
        <v>100244</v>
      </c>
      <c r="E87" s="35">
        <v>60670</v>
      </c>
      <c r="F87" s="36">
        <f t="shared" si="1"/>
        <v>160914</v>
      </c>
    </row>
    <row r="88" spans="1:6" x14ac:dyDescent="0.35">
      <c r="A88" s="33">
        <v>2008</v>
      </c>
      <c r="B88" s="33" t="s">
        <v>30</v>
      </c>
      <c r="C88" s="34">
        <v>39448</v>
      </c>
      <c r="D88" s="35">
        <v>99653</v>
      </c>
      <c r="E88" s="35">
        <v>61819</v>
      </c>
      <c r="F88" s="36">
        <f t="shared" si="1"/>
        <v>161472</v>
      </c>
    </row>
    <row r="89" spans="1:6" x14ac:dyDescent="0.35">
      <c r="A89" s="33">
        <v>2008</v>
      </c>
      <c r="B89" s="33" t="s">
        <v>31</v>
      </c>
      <c r="C89" s="34">
        <v>39479</v>
      </c>
      <c r="D89" s="35">
        <v>99898</v>
      </c>
      <c r="E89" s="35">
        <v>61892</v>
      </c>
      <c r="F89" s="36">
        <f t="shared" si="1"/>
        <v>161790</v>
      </c>
    </row>
    <row r="90" spans="1:6" x14ac:dyDescent="0.35">
      <c r="A90" s="33">
        <v>2008</v>
      </c>
      <c r="B90" s="33" t="s">
        <v>32</v>
      </c>
      <c r="C90" s="34">
        <v>39508</v>
      </c>
      <c r="D90" s="35">
        <v>99985</v>
      </c>
      <c r="E90" s="35">
        <v>62006</v>
      </c>
      <c r="F90" s="36">
        <f t="shared" si="1"/>
        <v>161991</v>
      </c>
    </row>
    <row r="91" spans="1:6" x14ac:dyDescent="0.35">
      <c r="A91" s="33">
        <v>2008</v>
      </c>
      <c r="B91" s="33" t="s">
        <v>33</v>
      </c>
      <c r="C91" s="34">
        <v>39539</v>
      </c>
      <c r="D91" s="35">
        <v>99856</v>
      </c>
      <c r="E91" s="35">
        <v>61464</v>
      </c>
      <c r="F91" s="36">
        <f t="shared" si="1"/>
        <v>161320</v>
      </c>
    </row>
    <row r="92" spans="1:6" x14ac:dyDescent="0.35">
      <c r="A92" s="33">
        <v>2008</v>
      </c>
      <c r="B92" s="33" t="s">
        <v>34</v>
      </c>
      <c r="C92" s="34">
        <v>39569</v>
      </c>
      <c r="D92" s="35">
        <v>100478</v>
      </c>
      <c r="E92" s="35">
        <v>61528</v>
      </c>
      <c r="F92" s="36">
        <f t="shared" si="1"/>
        <v>162006</v>
      </c>
    </row>
    <row r="93" spans="1:6" x14ac:dyDescent="0.35">
      <c r="A93" s="33">
        <v>2008</v>
      </c>
      <c r="B93" s="33" t="s">
        <v>35</v>
      </c>
      <c r="C93" s="34">
        <v>39600</v>
      </c>
      <c r="D93" s="35">
        <v>101259</v>
      </c>
      <c r="E93" s="35">
        <v>61679</v>
      </c>
      <c r="F93" s="36">
        <f t="shared" si="1"/>
        <v>162938</v>
      </c>
    </row>
    <row r="94" spans="1:6" x14ac:dyDescent="0.35">
      <c r="A94" s="33">
        <v>2008</v>
      </c>
      <c r="B94" s="33" t="s">
        <v>36</v>
      </c>
      <c r="C94" s="34">
        <v>39630</v>
      </c>
      <c r="D94" s="35">
        <v>101864</v>
      </c>
      <c r="E94" s="35">
        <v>61443</v>
      </c>
      <c r="F94" s="36">
        <f t="shared" si="1"/>
        <v>163307</v>
      </c>
    </row>
    <row r="95" spans="1:6" x14ac:dyDescent="0.35">
      <c r="A95" s="33">
        <v>2008</v>
      </c>
      <c r="B95" s="33" t="s">
        <v>37</v>
      </c>
      <c r="C95" s="34">
        <v>39661</v>
      </c>
      <c r="D95" s="35">
        <v>102401</v>
      </c>
      <c r="E95" s="35">
        <v>61196</v>
      </c>
      <c r="F95" s="36">
        <f t="shared" si="1"/>
        <v>163597</v>
      </c>
    </row>
    <row r="96" spans="1:6" x14ac:dyDescent="0.35">
      <c r="A96" s="33">
        <v>2008</v>
      </c>
      <c r="B96" s="33" t="s">
        <v>38</v>
      </c>
      <c r="C96" s="34">
        <v>39692</v>
      </c>
      <c r="D96" s="35">
        <v>102471</v>
      </c>
      <c r="E96" s="35">
        <v>61142</v>
      </c>
      <c r="F96" s="36">
        <f t="shared" si="1"/>
        <v>163613</v>
      </c>
    </row>
    <row r="97" spans="1:6" x14ac:dyDescent="0.35">
      <c r="A97" s="33">
        <v>2008</v>
      </c>
      <c r="B97" s="33" t="s">
        <v>39</v>
      </c>
      <c r="C97" s="34">
        <v>39722</v>
      </c>
      <c r="D97" s="35">
        <v>101793</v>
      </c>
      <c r="E97" s="35">
        <v>60192</v>
      </c>
      <c r="F97" s="36">
        <f t="shared" si="1"/>
        <v>161985</v>
      </c>
    </row>
    <row r="98" spans="1:6" x14ac:dyDescent="0.35">
      <c r="A98" s="33">
        <v>2008</v>
      </c>
      <c r="B98" s="33" t="s">
        <v>40</v>
      </c>
      <c r="C98" s="34">
        <v>39753</v>
      </c>
      <c r="D98" s="35">
        <v>101374</v>
      </c>
      <c r="E98" s="35">
        <v>59129</v>
      </c>
      <c r="F98" s="36">
        <f t="shared" si="1"/>
        <v>160503</v>
      </c>
    </row>
    <row r="99" spans="1:6" x14ac:dyDescent="0.35">
      <c r="A99" s="33">
        <v>2008</v>
      </c>
      <c r="B99" s="33" t="s">
        <v>41</v>
      </c>
      <c r="C99" s="34">
        <v>39783</v>
      </c>
      <c r="D99" s="35">
        <v>99693</v>
      </c>
      <c r="E99" s="35">
        <v>58144</v>
      </c>
      <c r="F99" s="36">
        <f t="shared" si="1"/>
        <v>157837</v>
      </c>
    </row>
    <row r="100" spans="1:6" x14ac:dyDescent="0.35">
      <c r="A100" s="33">
        <v>2009</v>
      </c>
      <c r="B100" s="33" t="s">
        <v>30</v>
      </c>
      <c r="C100" s="34">
        <v>39814</v>
      </c>
      <c r="D100" s="35">
        <v>94904</v>
      </c>
      <c r="E100" s="35">
        <v>56016</v>
      </c>
      <c r="F100" s="36">
        <f t="shared" si="1"/>
        <v>150920</v>
      </c>
    </row>
    <row r="101" spans="1:6" x14ac:dyDescent="0.35">
      <c r="A101" s="33">
        <v>2009</v>
      </c>
      <c r="B101" s="33" t="s">
        <v>31</v>
      </c>
      <c r="C101" s="34">
        <v>39845</v>
      </c>
      <c r="D101" s="35">
        <v>93405</v>
      </c>
      <c r="E101" s="35">
        <v>54003</v>
      </c>
      <c r="F101" s="36">
        <f t="shared" si="1"/>
        <v>147408</v>
      </c>
    </row>
    <row r="102" spans="1:6" x14ac:dyDescent="0.35">
      <c r="A102" s="33">
        <v>2009</v>
      </c>
      <c r="B102" s="33" t="s">
        <v>32</v>
      </c>
      <c r="C102" s="34">
        <v>39873</v>
      </c>
      <c r="D102" s="35">
        <v>91647</v>
      </c>
      <c r="E102" s="35">
        <v>53153</v>
      </c>
      <c r="F102" s="36">
        <f t="shared" si="1"/>
        <v>144800</v>
      </c>
    </row>
    <row r="103" spans="1:6" x14ac:dyDescent="0.35">
      <c r="A103" s="33">
        <v>2009</v>
      </c>
      <c r="B103" s="33" t="s">
        <v>33</v>
      </c>
      <c r="C103" s="34">
        <v>39904</v>
      </c>
      <c r="D103" s="35">
        <v>86294</v>
      </c>
      <c r="E103" s="35">
        <v>51329</v>
      </c>
      <c r="F103" s="36">
        <f t="shared" si="1"/>
        <v>137623</v>
      </c>
    </row>
    <row r="104" spans="1:6" x14ac:dyDescent="0.35">
      <c r="A104" s="33">
        <v>2009</v>
      </c>
      <c r="B104" s="33" t="s">
        <v>34</v>
      </c>
      <c r="C104" s="34">
        <v>39934</v>
      </c>
      <c r="D104" s="35">
        <v>83708</v>
      </c>
      <c r="E104" s="35">
        <v>49919</v>
      </c>
      <c r="F104" s="36">
        <f t="shared" si="1"/>
        <v>133627</v>
      </c>
    </row>
    <row r="105" spans="1:6" x14ac:dyDescent="0.35">
      <c r="A105" s="33">
        <v>2009</v>
      </c>
      <c r="B105" s="33" t="s">
        <v>35</v>
      </c>
      <c r="C105" s="34">
        <v>39965</v>
      </c>
      <c r="D105" s="35">
        <v>82418</v>
      </c>
      <c r="E105" s="35">
        <v>49735</v>
      </c>
      <c r="F105" s="36">
        <f t="shared" si="1"/>
        <v>132153</v>
      </c>
    </row>
    <row r="106" spans="1:6" x14ac:dyDescent="0.35">
      <c r="A106" s="33">
        <v>2009</v>
      </c>
      <c r="B106" s="33" t="s">
        <v>36</v>
      </c>
      <c r="C106" s="34">
        <v>39995</v>
      </c>
      <c r="D106" s="35">
        <v>83260</v>
      </c>
      <c r="E106" s="35">
        <v>48431</v>
      </c>
      <c r="F106" s="36">
        <f t="shared" si="1"/>
        <v>131691</v>
      </c>
    </row>
    <row r="107" spans="1:6" x14ac:dyDescent="0.35">
      <c r="A107" s="33">
        <v>2009</v>
      </c>
      <c r="B107" s="33" t="s">
        <v>37</v>
      </c>
      <c r="C107" s="34">
        <v>40026</v>
      </c>
      <c r="D107" s="35">
        <v>83088</v>
      </c>
      <c r="E107" s="35">
        <v>49425</v>
      </c>
      <c r="F107" s="36">
        <f t="shared" si="1"/>
        <v>132513</v>
      </c>
    </row>
    <row r="108" spans="1:6" x14ac:dyDescent="0.35">
      <c r="A108" s="33">
        <v>2009</v>
      </c>
      <c r="B108" s="33" t="s">
        <v>38</v>
      </c>
      <c r="C108" s="34">
        <v>40057</v>
      </c>
      <c r="D108" s="35">
        <v>83616</v>
      </c>
      <c r="E108" s="35">
        <v>49259</v>
      </c>
      <c r="F108" s="36">
        <f t="shared" si="1"/>
        <v>132875</v>
      </c>
    </row>
    <row r="109" spans="1:6" x14ac:dyDescent="0.35">
      <c r="A109" s="33">
        <v>2009</v>
      </c>
      <c r="B109" s="33" t="s">
        <v>39</v>
      </c>
      <c r="C109" s="34">
        <v>40087</v>
      </c>
      <c r="D109" s="35">
        <v>85142</v>
      </c>
      <c r="E109" s="35">
        <v>50192</v>
      </c>
      <c r="F109" s="36">
        <f t="shared" si="1"/>
        <v>135334</v>
      </c>
    </row>
    <row r="110" spans="1:6" x14ac:dyDescent="0.35">
      <c r="A110" s="33">
        <v>2009</v>
      </c>
      <c r="B110" s="33" t="s">
        <v>40</v>
      </c>
      <c r="C110" s="34">
        <v>40118</v>
      </c>
      <c r="D110" s="35">
        <v>84751</v>
      </c>
      <c r="E110" s="35">
        <v>50355</v>
      </c>
      <c r="F110" s="36">
        <f t="shared" si="1"/>
        <v>135106</v>
      </c>
    </row>
    <row r="111" spans="1:6" x14ac:dyDescent="0.35">
      <c r="A111" s="33">
        <v>2009</v>
      </c>
      <c r="B111" s="33" t="s">
        <v>41</v>
      </c>
      <c r="C111" s="34">
        <v>40148</v>
      </c>
      <c r="D111" s="35">
        <v>85282</v>
      </c>
      <c r="E111" s="35">
        <v>50174</v>
      </c>
      <c r="F111" s="36">
        <f t="shared" si="1"/>
        <v>135456</v>
      </c>
    </row>
    <row r="112" spans="1:6" x14ac:dyDescent="0.35">
      <c r="A112" s="33">
        <v>2010</v>
      </c>
      <c r="B112" s="33" t="s">
        <v>30</v>
      </c>
      <c r="C112" s="34">
        <v>40179</v>
      </c>
      <c r="D112" s="35">
        <v>84214</v>
      </c>
      <c r="E112" s="35">
        <v>50141</v>
      </c>
      <c r="F112" s="36">
        <f t="shared" si="1"/>
        <v>134355</v>
      </c>
    </row>
    <row r="113" spans="1:6" x14ac:dyDescent="0.35">
      <c r="A113" s="33">
        <v>2010</v>
      </c>
      <c r="B113" s="33" t="s">
        <v>31</v>
      </c>
      <c r="C113" s="34">
        <v>40210</v>
      </c>
      <c r="D113" s="35">
        <v>84803</v>
      </c>
      <c r="E113" s="35">
        <v>50617</v>
      </c>
      <c r="F113" s="36">
        <f t="shared" si="1"/>
        <v>135420</v>
      </c>
    </row>
    <row r="114" spans="1:6" x14ac:dyDescent="0.35">
      <c r="A114" s="33">
        <v>2010</v>
      </c>
      <c r="B114" s="33" t="s">
        <v>32</v>
      </c>
      <c r="C114" s="34">
        <v>40238</v>
      </c>
      <c r="D114" s="35">
        <v>84731</v>
      </c>
      <c r="E114" s="35">
        <v>51029</v>
      </c>
      <c r="F114" s="36">
        <f t="shared" si="1"/>
        <v>135760</v>
      </c>
    </row>
    <row r="115" spans="1:6" x14ac:dyDescent="0.35">
      <c r="A115" s="33">
        <v>2010</v>
      </c>
      <c r="B115" s="33" t="s">
        <v>33</v>
      </c>
      <c r="C115" s="34">
        <v>40269</v>
      </c>
      <c r="D115" s="35">
        <v>84881</v>
      </c>
      <c r="E115" s="35">
        <v>51590</v>
      </c>
      <c r="F115" s="36">
        <f t="shared" si="1"/>
        <v>136471</v>
      </c>
    </row>
    <row r="116" spans="1:6" x14ac:dyDescent="0.35">
      <c r="A116" s="33">
        <v>2010</v>
      </c>
      <c r="B116" s="33" t="s">
        <v>34</v>
      </c>
      <c r="C116" s="34">
        <v>40299</v>
      </c>
      <c r="D116" s="35">
        <v>85275</v>
      </c>
      <c r="E116" s="35">
        <v>52080</v>
      </c>
      <c r="F116" s="36">
        <f t="shared" si="1"/>
        <v>137355</v>
      </c>
    </row>
    <row r="117" spans="1:6" x14ac:dyDescent="0.35">
      <c r="A117" s="33">
        <v>2010</v>
      </c>
      <c r="B117" s="33" t="s">
        <v>35</v>
      </c>
      <c r="C117" s="34">
        <v>40330</v>
      </c>
      <c r="D117" s="35">
        <v>85912</v>
      </c>
      <c r="E117" s="35">
        <v>52509</v>
      </c>
      <c r="F117" s="36">
        <f t="shared" si="1"/>
        <v>138421</v>
      </c>
    </row>
    <row r="118" spans="1:6" x14ac:dyDescent="0.35">
      <c r="A118" s="33">
        <v>2010</v>
      </c>
      <c r="B118" s="33" t="s">
        <v>36</v>
      </c>
      <c r="C118" s="34">
        <v>40360</v>
      </c>
      <c r="D118" s="35">
        <v>87041</v>
      </c>
      <c r="E118" s="35">
        <v>52294</v>
      </c>
      <c r="F118" s="36">
        <f t="shared" si="1"/>
        <v>139335</v>
      </c>
    </row>
    <row r="119" spans="1:6" x14ac:dyDescent="0.35">
      <c r="A119" s="33">
        <v>2010</v>
      </c>
      <c r="B119" s="33" t="s">
        <v>37</v>
      </c>
      <c r="C119" s="34">
        <v>40391</v>
      </c>
      <c r="D119" s="35">
        <v>86607</v>
      </c>
      <c r="E119" s="35">
        <v>52908</v>
      </c>
      <c r="F119" s="36">
        <f t="shared" si="1"/>
        <v>139515</v>
      </c>
    </row>
    <row r="120" spans="1:6" x14ac:dyDescent="0.35">
      <c r="A120" s="33">
        <v>2010</v>
      </c>
      <c r="B120" s="33" t="s">
        <v>38</v>
      </c>
      <c r="C120" s="34">
        <v>40422</v>
      </c>
      <c r="D120" s="35">
        <v>85444</v>
      </c>
      <c r="E120" s="35">
        <v>53232</v>
      </c>
      <c r="F120" s="36">
        <f t="shared" si="1"/>
        <v>138676</v>
      </c>
    </row>
    <row r="121" spans="1:6" x14ac:dyDescent="0.35">
      <c r="A121" s="33">
        <v>2010</v>
      </c>
      <c r="B121" s="33" t="s">
        <v>39</v>
      </c>
      <c r="C121" s="34">
        <v>40452</v>
      </c>
      <c r="D121" s="35">
        <v>86929</v>
      </c>
      <c r="E121" s="35">
        <v>53020</v>
      </c>
      <c r="F121" s="36">
        <f t="shared" si="1"/>
        <v>139949</v>
      </c>
    </row>
    <row r="122" spans="1:6" x14ac:dyDescent="0.35">
      <c r="A122" s="33">
        <v>2010</v>
      </c>
      <c r="B122" s="33" t="s">
        <v>40</v>
      </c>
      <c r="C122" s="34">
        <v>40483</v>
      </c>
      <c r="D122" s="35">
        <v>86706</v>
      </c>
      <c r="E122" s="35">
        <v>53459</v>
      </c>
      <c r="F122" s="36">
        <f t="shared" si="1"/>
        <v>140165</v>
      </c>
    </row>
    <row r="123" spans="1:6" x14ac:dyDescent="0.35">
      <c r="A123" s="33">
        <v>2010</v>
      </c>
      <c r="B123" s="33" t="s">
        <v>41</v>
      </c>
      <c r="C123" s="34">
        <v>40513</v>
      </c>
      <c r="D123" s="35">
        <v>87161</v>
      </c>
      <c r="E123" s="35">
        <v>53746</v>
      </c>
      <c r="F123" s="36">
        <f t="shared" si="1"/>
        <v>140907</v>
      </c>
    </row>
    <row r="124" spans="1:6" x14ac:dyDescent="0.35">
      <c r="A124" s="33">
        <v>2011</v>
      </c>
      <c r="B124" s="33" t="s">
        <v>30</v>
      </c>
      <c r="C124" s="34">
        <v>40544</v>
      </c>
      <c r="D124" s="35">
        <v>88697</v>
      </c>
      <c r="E124" s="35">
        <v>54969</v>
      </c>
      <c r="F124" s="36">
        <f t="shared" si="1"/>
        <v>143666</v>
      </c>
    </row>
    <row r="125" spans="1:6" x14ac:dyDescent="0.35">
      <c r="A125" s="33">
        <v>2011</v>
      </c>
      <c r="B125" s="33" t="s">
        <v>31</v>
      </c>
      <c r="C125" s="34">
        <v>40575</v>
      </c>
      <c r="D125" s="35">
        <v>88891</v>
      </c>
      <c r="E125" s="35">
        <v>55166</v>
      </c>
      <c r="F125" s="36">
        <f t="shared" si="1"/>
        <v>144057</v>
      </c>
    </row>
    <row r="126" spans="1:6" x14ac:dyDescent="0.35">
      <c r="A126" s="33">
        <v>2011</v>
      </c>
      <c r="B126" s="33" t="s">
        <v>32</v>
      </c>
      <c r="C126" s="34">
        <v>40603</v>
      </c>
      <c r="D126" s="35">
        <v>89449</v>
      </c>
      <c r="E126" s="35">
        <v>55481</v>
      </c>
      <c r="F126" s="36">
        <f t="shared" si="1"/>
        <v>144930</v>
      </c>
    </row>
    <row r="127" spans="1:6" x14ac:dyDescent="0.35">
      <c r="A127" s="33">
        <v>2011</v>
      </c>
      <c r="B127" s="33" t="s">
        <v>33</v>
      </c>
      <c r="C127" s="34">
        <v>40634</v>
      </c>
      <c r="D127" s="35">
        <v>90463</v>
      </c>
      <c r="E127" s="35">
        <v>56230</v>
      </c>
      <c r="F127" s="36">
        <f t="shared" si="1"/>
        <v>146693</v>
      </c>
    </row>
    <row r="128" spans="1:6" x14ac:dyDescent="0.35">
      <c r="A128" s="33">
        <v>2011</v>
      </c>
      <c r="B128" s="33" t="s">
        <v>34</v>
      </c>
      <c r="C128" s="34">
        <v>40664</v>
      </c>
      <c r="D128" s="35">
        <v>91126</v>
      </c>
      <c r="E128" s="35">
        <v>56315</v>
      </c>
      <c r="F128" s="36">
        <f t="shared" si="1"/>
        <v>147441</v>
      </c>
    </row>
    <row r="129" spans="1:6" x14ac:dyDescent="0.35">
      <c r="A129" s="33">
        <v>2011</v>
      </c>
      <c r="B129" s="33" t="s">
        <v>35</v>
      </c>
      <c r="C129" s="34">
        <v>40695</v>
      </c>
      <c r="D129" s="35">
        <v>91661</v>
      </c>
      <c r="E129" s="35">
        <v>56530</v>
      </c>
      <c r="F129" s="36">
        <f t="shared" si="1"/>
        <v>148191</v>
      </c>
    </row>
    <row r="130" spans="1:6" x14ac:dyDescent="0.35">
      <c r="A130" s="33">
        <v>2011</v>
      </c>
      <c r="B130" s="33" t="s">
        <v>36</v>
      </c>
      <c r="C130" s="34">
        <v>40725</v>
      </c>
      <c r="D130" s="35">
        <v>92466</v>
      </c>
      <c r="E130" s="35">
        <v>56489</v>
      </c>
      <c r="F130" s="36">
        <f t="shared" si="1"/>
        <v>148955</v>
      </c>
    </row>
    <row r="131" spans="1:6" x14ac:dyDescent="0.35">
      <c r="A131" s="33">
        <v>2011</v>
      </c>
      <c r="B131" s="33" t="s">
        <v>37</v>
      </c>
      <c r="C131" s="34">
        <v>40756</v>
      </c>
      <c r="D131" s="35">
        <v>92366</v>
      </c>
      <c r="E131" s="35">
        <v>56700</v>
      </c>
      <c r="F131" s="36">
        <f t="shared" si="1"/>
        <v>149066</v>
      </c>
    </row>
    <row r="132" spans="1:6" x14ac:dyDescent="0.35">
      <c r="A132" s="33">
        <v>2011</v>
      </c>
      <c r="B132" s="33" t="s">
        <v>38</v>
      </c>
      <c r="C132" s="34">
        <v>40787</v>
      </c>
      <c r="D132" s="35">
        <v>92689</v>
      </c>
      <c r="E132" s="35">
        <v>57030</v>
      </c>
      <c r="F132" s="36">
        <f t="shared" si="1"/>
        <v>149719</v>
      </c>
    </row>
    <row r="133" spans="1:6" x14ac:dyDescent="0.35">
      <c r="A133" s="33">
        <v>2011</v>
      </c>
      <c r="B133" s="33" t="s">
        <v>39</v>
      </c>
      <c r="C133" s="34">
        <v>40817</v>
      </c>
      <c r="D133" s="35">
        <v>93587</v>
      </c>
      <c r="E133" s="35">
        <v>56918</v>
      </c>
      <c r="F133" s="36">
        <f t="shared" ref="F133:F196" si="2">SUM(D133:E133)</f>
        <v>150505</v>
      </c>
    </row>
    <row r="134" spans="1:6" x14ac:dyDescent="0.35">
      <c r="A134" s="33">
        <v>2011</v>
      </c>
      <c r="B134" s="33" t="s">
        <v>40</v>
      </c>
      <c r="C134" s="34">
        <v>40848</v>
      </c>
      <c r="D134" s="35">
        <v>93504</v>
      </c>
      <c r="E134" s="35">
        <v>57336</v>
      </c>
      <c r="F134" s="36">
        <f t="shared" si="2"/>
        <v>150840</v>
      </c>
    </row>
    <row r="135" spans="1:6" x14ac:dyDescent="0.35">
      <c r="A135" s="33">
        <v>2011</v>
      </c>
      <c r="B135" s="33" t="s">
        <v>41</v>
      </c>
      <c r="C135" s="34">
        <v>40878</v>
      </c>
      <c r="D135" s="35">
        <v>94306</v>
      </c>
      <c r="E135" s="35">
        <v>57736</v>
      </c>
      <c r="F135" s="36">
        <f t="shared" si="2"/>
        <v>152042</v>
      </c>
    </row>
    <row r="136" spans="1:6" x14ac:dyDescent="0.35">
      <c r="A136" s="33">
        <v>2012</v>
      </c>
      <c r="B136" s="33" t="s">
        <v>30</v>
      </c>
      <c r="C136" s="34">
        <v>40909</v>
      </c>
      <c r="D136" s="35">
        <v>93290</v>
      </c>
      <c r="E136" s="35">
        <v>57765</v>
      </c>
      <c r="F136" s="36">
        <f t="shared" si="2"/>
        <v>151055</v>
      </c>
    </row>
    <row r="137" spans="1:6" x14ac:dyDescent="0.35">
      <c r="A137" s="33">
        <v>2012</v>
      </c>
      <c r="B137" s="33" t="s">
        <v>31</v>
      </c>
      <c r="C137" s="34">
        <v>40940</v>
      </c>
      <c r="D137" s="35">
        <v>93121</v>
      </c>
      <c r="E137" s="35">
        <v>58272</v>
      </c>
      <c r="F137" s="36">
        <f t="shared" si="2"/>
        <v>151393</v>
      </c>
    </row>
    <row r="138" spans="1:6" x14ac:dyDescent="0.35">
      <c r="A138" s="33">
        <v>2012</v>
      </c>
      <c r="B138" s="33" t="s">
        <v>32</v>
      </c>
      <c r="C138" s="34">
        <v>40969</v>
      </c>
      <c r="D138" s="35">
        <v>93178</v>
      </c>
      <c r="E138" s="35">
        <v>58476</v>
      </c>
      <c r="F138" s="36">
        <f t="shared" si="2"/>
        <v>151654</v>
      </c>
    </row>
    <row r="139" spans="1:6" x14ac:dyDescent="0.35">
      <c r="A139" s="33">
        <v>2012</v>
      </c>
      <c r="B139" s="33" t="s">
        <v>33</v>
      </c>
      <c r="C139" s="34">
        <v>41000</v>
      </c>
      <c r="D139" s="35">
        <v>93484</v>
      </c>
      <c r="E139" s="35">
        <v>58645</v>
      </c>
      <c r="F139" s="36">
        <f t="shared" si="2"/>
        <v>152129</v>
      </c>
    </row>
    <row r="140" spans="1:6" x14ac:dyDescent="0.35">
      <c r="A140" s="33">
        <v>2012</v>
      </c>
      <c r="B140" s="33" t="s">
        <v>34</v>
      </c>
      <c r="C140" s="34">
        <v>41030</v>
      </c>
      <c r="D140" s="35">
        <v>94129</v>
      </c>
      <c r="E140" s="35">
        <v>58887</v>
      </c>
      <c r="F140" s="36">
        <f t="shared" si="2"/>
        <v>153016</v>
      </c>
    </row>
    <row r="141" spans="1:6" x14ac:dyDescent="0.35">
      <c r="A141" s="33">
        <v>2012</v>
      </c>
      <c r="B141" s="33" t="s">
        <v>35</v>
      </c>
      <c r="C141" s="34">
        <v>41061</v>
      </c>
      <c r="D141" s="35">
        <v>94890</v>
      </c>
      <c r="E141" s="35">
        <v>59451</v>
      </c>
      <c r="F141" s="36">
        <f t="shared" si="2"/>
        <v>154341</v>
      </c>
    </row>
    <row r="142" spans="1:6" x14ac:dyDescent="0.35">
      <c r="A142" s="33">
        <v>2012</v>
      </c>
      <c r="B142" s="33" t="s">
        <v>36</v>
      </c>
      <c r="C142" s="34">
        <v>41091</v>
      </c>
      <c r="D142" s="35">
        <v>93910</v>
      </c>
      <c r="E142" s="35">
        <v>59274</v>
      </c>
      <c r="F142" s="36">
        <f t="shared" si="2"/>
        <v>153184</v>
      </c>
    </row>
    <row r="143" spans="1:6" x14ac:dyDescent="0.35">
      <c r="A143" s="33">
        <v>2012</v>
      </c>
      <c r="B143" s="33" t="s">
        <v>37</v>
      </c>
      <c r="C143" s="34">
        <v>41122</v>
      </c>
      <c r="D143" s="35">
        <v>93624</v>
      </c>
      <c r="E143" s="35">
        <v>59001</v>
      </c>
      <c r="F143" s="36">
        <f t="shared" si="2"/>
        <v>152625</v>
      </c>
    </row>
    <row r="144" spans="1:6" x14ac:dyDescent="0.35">
      <c r="A144" s="33">
        <v>2012</v>
      </c>
      <c r="B144" s="33" t="s">
        <v>38</v>
      </c>
      <c r="C144" s="34">
        <v>41153</v>
      </c>
      <c r="D144" s="35">
        <v>92165</v>
      </c>
      <c r="E144" s="35">
        <v>58815</v>
      </c>
      <c r="F144" s="36">
        <f t="shared" si="2"/>
        <v>150980</v>
      </c>
    </row>
    <row r="145" spans="1:6" x14ac:dyDescent="0.35">
      <c r="A145" s="33">
        <v>2012</v>
      </c>
      <c r="B145" s="33" t="s">
        <v>39</v>
      </c>
      <c r="C145" s="34">
        <v>41183</v>
      </c>
      <c r="D145" s="35">
        <v>90351</v>
      </c>
      <c r="E145" s="35">
        <v>58771</v>
      </c>
      <c r="F145" s="36">
        <f t="shared" si="2"/>
        <v>149122</v>
      </c>
    </row>
    <row r="146" spans="1:6" x14ac:dyDescent="0.35">
      <c r="A146" s="33">
        <v>2012</v>
      </c>
      <c r="B146" s="33" t="s">
        <v>40</v>
      </c>
      <c r="C146" s="34">
        <v>41214</v>
      </c>
      <c r="D146" s="35">
        <v>90371</v>
      </c>
      <c r="E146" s="35">
        <v>58569</v>
      </c>
      <c r="F146" s="36">
        <f t="shared" si="2"/>
        <v>148940</v>
      </c>
    </row>
    <row r="147" spans="1:6" x14ac:dyDescent="0.35">
      <c r="A147" s="33">
        <v>2012</v>
      </c>
      <c r="B147" s="33" t="s">
        <v>41</v>
      </c>
      <c r="C147" s="34">
        <v>41244</v>
      </c>
      <c r="D147" s="35">
        <v>91406</v>
      </c>
      <c r="E147" s="35">
        <v>58559</v>
      </c>
      <c r="F147" s="36">
        <f t="shared" si="2"/>
        <v>149965</v>
      </c>
    </row>
    <row r="148" spans="1:6" x14ac:dyDescent="0.35">
      <c r="A148" s="33">
        <v>2013</v>
      </c>
      <c r="B148" s="33" t="s">
        <v>30</v>
      </c>
      <c r="C148" s="34">
        <v>41275</v>
      </c>
      <c r="D148" s="35">
        <v>91114</v>
      </c>
      <c r="E148" s="35">
        <v>57638</v>
      </c>
      <c r="F148" s="36">
        <f t="shared" si="2"/>
        <v>148752</v>
      </c>
    </row>
    <row r="149" spans="1:6" x14ac:dyDescent="0.35">
      <c r="A149" s="33">
        <v>2013</v>
      </c>
      <c r="B149" s="33" t="s">
        <v>31</v>
      </c>
      <c r="C149" s="34">
        <v>41306</v>
      </c>
      <c r="D149" s="35">
        <v>90914</v>
      </c>
      <c r="E149" s="35">
        <v>57731</v>
      </c>
      <c r="F149" s="36">
        <f t="shared" si="2"/>
        <v>148645</v>
      </c>
    </row>
    <row r="150" spans="1:6" x14ac:dyDescent="0.35">
      <c r="A150" s="33">
        <v>2013</v>
      </c>
      <c r="B150" s="33" t="s">
        <v>32</v>
      </c>
      <c r="C150" s="34">
        <v>41334</v>
      </c>
      <c r="D150" s="35">
        <v>91008</v>
      </c>
      <c r="E150" s="35">
        <v>57967</v>
      </c>
      <c r="F150" s="36">
        <f t="shared" si="2"/>
        <v>148975</v>
      </c>
    </row>
    <row r="151" spans="1:6" x14ac:dyDescent="0.35">
      <c r="A151" s="33">
        <v>2013</v>
      </c>
      <c r="B151" s="33" t="s">
        <v>33</v>
      </c>
      <c r="C151" s="34">
        <v>41365</v>
      </c>
      <c r="D151" s="35">
        <v>91021</v>
      </c>
      <c r="E151" s="35">
        <v>58229</v>
      </c>
      <c r="F151" s="36">
        <f t="shared" si="2"/>
        <v>149250</v>
      </c>
    </row>
    <row r="152" spans="1:6" x14ac:dyDescent="0.35">
      <c r="A152" s="33">
        <v>2013</v>
      </c>
      <c r="B152" s="33" t="s">
        <v>34</v>
      </c>
      <c r="C152" s="34">
        <v>41395</v>
      </c>
      <c r="D152" s="35">
        <v>91085</v>
      </c>
      <c r="E152" s="35">
        <v>58320</v>
      </c>
      <c r="F152" s="36">
        <f t="shared" si="2"/>
        <v>149405</v>
      </c>
    </row>
    <row r="153" spans="1:6" x14ac:dyDescent="0.35">
      <c r="A153" s="33">
        <v>2013</v>
      </c>
      <c r="B153" s="33" t="s">
        <v>35</v>
      </c>
      <c r="C153" s="34">
        <v>41426</v>
      </c>
      <c r="D153" s="35">
        <v>91808</v>
      </c>
      <c r="E153" s="35">
        <v>58469</v>
      </c>
      <c r="F153" s="36">
        <f t="shared" si="2"/>
        <v>150277</v>
      </c>
    </row>
    <row r="154" spans="1:6" x14ac:dyDescent="0.35">
      <c r="A154" s="33">
        <v>2013</v>
      </c>
      <c r="B154" s="33" t="s">
        <v>36</v>
      </c>
      <c r="C154" s="34">
        <v>41456</v>
      </c>
      <c r="D154" s="35">
        <v>91286</v>
      </c>
      <c r="E154" s="35">
        <v>57880</v>
      </c>
      <c r="F154" s="36">
        <f t="shared" si="2"/>
        <v>149166</v>
      </c>
    </row>
    <row r="155" spans="1:6" x14ac:dyDescent="0.35">
      <c r="A155" s="33">
        <v>2013</v>
      </c>
      <c r="B155" s="33" t="s">
        <v>37</v>
      </c>
      <c r="C155" s="34">
        <v>41487</v>
      </c>
      <c r="D155" s="35">
        <v>91230</v>
      </c>
      <c r="E155" s="35">
        <v>57783</v>
      </c>
      <c r="F155" s="36">
        <f t="shared" si="2"/>
        <v>149013</v>
      </c>
    </row>
    <row r="156" spans="1:6" x14ac:dyDescent="0.35">
      <c r="A156" s="33">
        <v>2013</v>
      </c>
      <c r="B156" s="33" t="s">
        <v>38</v>
      </c>
      <c r="C156" s="34">
        <v>41518</v>
      </c>
      <c r="D156" s="35">
        <v>91094</v>
      </c>
      <c r="E156" s="35">
        <v>57814</v>
      </c>
      <c r="F156" s="36">
        <f t="shared" si="2"/>
        <v>148908</v>
      </c>
    </row>
    <row r="157" spans="1:6" x14ac:dyDescent="0.35">
      <c r="A157" s="33">
        <v>2013</v>
      </c>
      <c r="B157" s="33" t="s">
        <v>39</v>
      </c>
      <c r="C157" s="34">
        <v>41548</v>
      </c>
      <c r="D157" s="35">
        <v>91366</v>
      </c>
      <c r="E157" s="35">
        <v>58159</v>
      </c>
      <c r="F157" s="36">
        <f t="shared" si="2"/>
        <v>149525</v>
      </c>
    </row>
    <row r="158" spans="1:6" x14ac:dyDescent="0.35">
      <c r="A158" s="33">
        <v>2013</v>
      </c>
      <c r="B158" s="33" t="s">
        <v>40</v>
      </c>
      <c r="C158" s="34">
        <v>41579</v>
      </c>
      <c r="D158" s="35">
        <v>91433</v>
      </c>
      <c r="E158" s="35">
        <v>58391</v>
      </c>
      <c r="F158" s="36">
        <f t="shared" si="2"/>
        <v>149824</v>
      </c>
    </row>
    <row r="159" spans="1:6" x14ac:dyDescent="0.35">
      <c r="A159" s="33">
        <v>2013</v>
      </c>
      <c r="B159" s="33" t="s">
        <v>41</v>
      </c>
      <c r="C159" s="34">
        <v>41609</v>
      </c>
      <c r="D159" s="35">
        <v>91268</v>
      </c>
      <c r="E159" s="35">
        <v>58632</v>
      </c>
      <c r="F159" s="36">
        <f t="shared" si="2"/>
        <v>149900</v>
      </c>
    </row>
    <row r="160" spans="1:6" x14ac:dyDescent="0.35">
      <c r="A160" s="33">
        <v>2014</v>
      </c>
      <c r="B160" s="33" t="s">
        <v>30</v>
      </c>
      <c r="C160" s="34">
        <v>41640</v>
      </c>
      <c r="D160" s="35">
        <v>90144</v>
      </c>
      <c r="E160" s="35">
        <v>59088</v>
      </c>
      <c r="F160" s="36">
        <f t="shared" si="2"/>
        <v>149232</v>
      </c>
    </row>
    <row r="161" spans="1:6" x14ac:dyDescent="0.35">
      <c r="A161" s="33">
        <v>2014</v>
      </c>
      <c r="B161" s="33" t="s">
        <v>31</v>
      </c>
      <c r="C161" s="34">
        <v>41671</v>
      </c>
      <c r="D161" s="35">
        <v>90229</v>
      </c>
      <c r="E161" s="35">
        <v>59047</v>
      </c>
      <c r="F161" s="36">
        <f t="shared" si="2"/>
        <v>149276</v>
      </c>
    </row>
    <row r="162" spans="1:6" x14ac:dyDescent="0.35">
      <c r="A162" s="33">
        <v>2014</v>
      </c>
      <c r="B162" s="33" t="s">
        <v>32</v>
      </c>
      <c r="C162" s="34">
        <v>41699</v>
      </c>
      <c r="D162" s="35">
        <v>90708</v>
      </c>
      <c r="E162" s="35">
        <v>59282</v>
      </c>
      <c r="F162" s="36">
        <f t="shared" si="2"/>
        <v>149990</v>
      </c>
    </row>
    <row r="163" spans="1:6" x14ac:dyDescent="0.35">
      <c r="A163" s="33">
        <v>2014</v>
      </c>
      <c r="B163" s="33" t="s">
        <v>33</v>
      </c>
      <c r="C163" s="34">
        <v>41730</v>
      </c>
      <c r="D163" s="35">
        <v>91067</v>
      </c>
      <c r="E163" s="35">
        <v>59524</v>
      </c>
      <c r="F163" s="36">
        <f t="shared" si="2"/>
        <v>150591</v>
      </c>
    </row>
    <row r="164" spans="1:6" x14ac:dyDescent="0.35">
      <c r="A164" s="33">
        <v>2014</v>
      </c>
      <c r="B164" s="33" t="s">
        <v>34</v>
      </c>
      <c r="C164" s="34">
        <v>41760</v>
      </c>
      <c r="D164" s="35">
        <v>91173</v>
      </c>
      <c r="E164" s="35">
        <v>59509</v>
      </c>
      <c r="F164" s="36">
        <f t="shared" si="2"/>
        <v>150682</v>
      </c>
    </row>
    <row r="165" spans="1:6" x14ac:dyDescent="0.35">
      <c r="A165" s="33">
        <v>2014</v>
      </c>
      <c r="B165" s="33" t="s">
        <v>35</v>
      </c>
      <c r="C165" s="34">
        <v>41791</v>
      </c>
      <c r="D165" s="35">
        <v>91777</v>
      </c>
      <c r="E165" s="35">
        <v>59819</v>
      </c>
      <c r="F165" s="36">
        <f t="shared" si="2"/>
        <v>151596</v>
      </c>
    </row>
    <row r="166" spans="1:6" x14ac:dyDescent="0.35">
      <c r="A166" s="33">
        <v>2014</v>
      </c>
      <c r="B166" s="33" t="s">
        <v>36</v>
      </c>
      <c r="C166" s="34">
        <v>41821</v>
      </c>
      <c r="D166" s="35">
        <v>91893</v>
      </c>
      <c r="E166" s="35">
        <v>59701</v>
      </c>
      <c r="F166" s="36">
        <f t="shared" si="2"/>
        <v>151594</v>
      </c>
    </row>
    <row r="167" spans="1:6" x14ac:dyDescent="0.35">
      <c r="A167" s="33">
        <v>2014</v>
      </c>
      <c r="B167" s="33" t="s">
        <v>37</v>
      </c>
      <c r="C167" s="34">
        <v>41852</v>
      </c>
      <c r="D167" s="35">
        <v>91879</v>
      </c>
      <c r="E167" s="35">
        <v>59826</v>
      </c>
      <c r="F167" s="36">
        <f t="shared" si="2"/>
        <v>151705</v>
      </c>
    </row>
    <row r="168" spans="1:6" x14ac:dyDescent="0.35">
      <c r="A168" s="33">
        <v>2014</v>
      </c>
      <c r="B168" s="33" t="s">
        <v>38</v>
      </c>
      <c r="C168" s="34">
        <v>41883</v>
      </c>
      <c r="D168" s="35">
        <v>91753</v>
      </c>
      <c r="E168" s="35">
        <v>60064</v>
      </c>
      <c r="F168" s="36">
        <f t="shared" si="2"/>
        <v>151817</v>
      </c>
    </row>
    <row r="169" spans="1:6" x14ac:dyDescent="0.35">
      <c r="A169" s="33">
        <v>2014</v>
      </c>
      <c r="B169" s="33" t="s">
        <v>39</v>
      </c>
      <c r="C169" s="34">
        <v>41913</v>
      </c>
      <c r="D169" s="35">
        <v>92031</v>
      </c>
      <c r="E169" s="35">
        <v>59862</v>
      </c>
      <c r="F169" s="36">
        <f t="shared" si="2"/>
        <v>151893</v>
      </c>
    </row>
    <row r="170" spans="1:6" x14ac:dyDescent="0.35">
      <c r="A170" s="33">
        <v>2014</v>
      </c>
      <c r="B170" s="33" t="s">
        <v>40</v>
      </c>
      <c r="C170" s="34">
        <v>41944</v>
      </c>
      <c r="D170" s="35">
        <v>91443</v>
      </c>
      <c r="E170" s="35">
        <v>60052</v>
      </c>
      <c r="F170" s="36">
        <f t="shared" si="2"/>
        <v>151495</v>
      </c>
    </row>
    <row r="171" spans="1:6" x14ac:dyDescent="0.35">
      <c r="A171" s="33">
        <v>2014</v>
      </c>
      <c r="B171" s="33" t="s">
        <v>41</v>
      </c>
      <c r="C171" s="34">
        <v>41974</v>
      </c>
      <c r="D171" s="35">
        <v>91769</v>
      </c>
      <c r="E171" s="35">
        <v>60416</v>
      </c>
      <c r="F171" s="36">
        <f t="shared" si="2"/>
        <v>152185</v>
      </c>
    </row>
    <row r="172" spans="1:6" x14ac:dyDescent="0.35">
      <c r="A172" s="33">
        <v>2015</v>
      </c>
      <c r="B172" s="33" t="s">
        <v>30</v>
      </c>
      <c r="C172" s="34">
        <v>42005</v>
      </c>
      <c r="D172" s="35">
        <v>91294</v>
      </c>
      <c r="E172" s="35">
        <v>60755</v>
      </c>
      <c r="F172" s="36">
        <f t="shared" si="2"/>
        <v>152049</v>
      </c>
    </row>
    <row r="173" spans="1:6" x14ac:dyDescent="0.35">
      <c r="A173" s="33">
        <v>2015</v>
      </c>
      <c r="B173" s="33" t="s">
        <v>31</v>
      </c>
      <c r="C173" s="34">
        <v>42036</v>
      </c>
      <c r="D173" s="35">
        <v>91368</v>
      </c>
      <c r="E173" s="35">
        <v>60526</v>
      </c>
      <c r="F173" s="36">
        <f t="shared" si="2"/>
        <v>151894</v>
      </c>
    </row>
    <row r="174" spans="1:6" x14ac:dyDescent="0.35">
      <c r="A174" s="33">
        <v>2015</v>
      </c>
      <c r="B174" s="33" t="s">
        <v>32</v>
      </c>
      <c r="C174" s="34">
        <v>42064</v>
      </c>
      <c r="D174" s="35">
        <v>91626</v>
      </c>
      <c r="E174" s="35">
        <v>60222</v>
      </c>
      <c r="F174" s="36">
        <f t="shared" si="2"/>
        <v>151848</v>
      </c>
    </row>
    <row r="175" spans="1:6" x14ac:dyDescent="0.35">
      <c r="A175" s="33">
        <v>2015</v>
      </c>
      <c r="B175" s="33" t="s">
        <v>33</v>
      </c>
      <c r="C175" s="34">
        <v>42095</v>
      </c>
      <c r="D175" s="35">
        <v>89502</v>
      </c>
      <c r="E175" s="35">
        <v>59461</v>
      </c>
      <c r="F175" s="36">
        <f t="shared" si="2"/>
        <v>148963</v>
      </c>
    </row>
    <row r="176" spans="1:6" x14ac:dyDescent="0.35">
      <c r="A176" s="33">
        <v>2015</v>
      </c>
      <c r="B176" s="33" t="s">
        <v>34</v>
      </c>
      <c r="C176" s="34">
        <v>42125</v>
      </c>
      <c r="D176" s="35">
        <v>89099</v>
      </c>
      <c r="E176" s="35">
        <v>58763</v>
      </c>
      <c r="F176" s="36">
        <f t="shared" si="2"/>
        <v>147862</v>
      </c>
    </row>
    <row r="177" spans="1:6" x14ac:dyDescent="0.35">
      <c r="A177" s="33">
        <v>2015</v>
      </c>
      <c r="B177" s="33" t="s">
        <v>35</v>
      </c>
      <c r="C177" s="34">
        <v>42156</v>
      </c>
      <c r="D177" s="35">
        <v>89278</v>
      </c>
      <c r="E177" s="35">
        <v>58871</v>
      </c>
      <c r="F177" s="36">
        <f t="shared" si="2"/>
        <v>148149</v>
      </c>
    </row>
    <row r="178" spans="1:6" x14ac:dyDescent="0.35">
      <c r="A178" s="33">
        <v>2015</v>
      </c>
      <c r="B178" s="33" t="s">
        <v>36</v>
      </c>
      <c r="C178" s="34">
        <v>42186</v>
      </c>
      <c r="D178" s="35">
        <v>88972</v>
      </c>
      <c r="E178" s="35">
        <v>58236</v>
      </c>
      <c r="F178" s="36">
        <f t="shared" si="2"/>
        <v>147208</v>
      </c>
    </row>
    <row r="179" spans="1:6" x14ac:dyDescent="0.35">
      <c r="A179" s="33">
        <v>2015</v>
      </c>
      <c r="B179" s="33" t="s">
        <v>37</v>
      </c>
      <c r="C179" s="34">
        <v>42217</v>
      </c>
      <c r="D179" s="35">
        <v>87564</v>
      </c>
      <c r="E179" s="35">
        <v>58174</v>
      </c>
      <c r="F179" s="36">
        <f t="shared" si="2"/>
        <v>145738</v>
      </c>
    </row>
    <row r="180" spans="1:6" x14ac:dyDescent="0.35">
      <c r="A180" s="33">
        <v>2015</v>
      </c>
      <c r="B180" s="33" t="s">
        <v>38</v>
      </c>
      <c r="C180" s="34">
        <v>42248</v>
      </c>
      <c r="D180" s="35">
        <v>87000</v>
      </c>
      <c r="E180" s="35">
        <v>57949</v>
      </c>
      <c r="F180" s="36">
        <f t="shared" si="2"/>
        <v>144949</v>
      </c>
    </row>
    <row r="181" spans="1:6" x14ac:dyDescent="0.35">
      <c r="A181" s="33">
        <v>2015</v>
      </c>
      <c r="B181" s="33" t="s">
        <v>39</v>
      </c>
      <c r="C181" s="34">
        <v>42278</v>
      </c>
      <c r="D181" s="35">
        <v>84708</v>
      </c>
      <c r="E181" s="35">
        <v>57458</v>
      </c>
      <c r="F181" s="36">
        <f t="shared" si="2"/>
        <v>142166</v>
      </c>
    </row>
    <row r="182" spans="1:6" x14ac:dyDescent="0.35">
      <c r="A182" s="33">
        <v>2015</v>
      </c>
      <c r="B182" s="33" t="s">
        <v>40</v>
      </c>
      <c r="C182" s="34">
        <v>42309</v>
      </c>
      <c r="D182" s="35">
        <v>84405</v>
      </c>
      <c r="E182" s="35">
        <v>56877</v>
      </c>
      <c r="F182" s="36">
        <f t="shared" si="2"/>
        <v>141282</v>
      </c>
    </row>
    <row r="183" spans="1:6" x14ac:dyDescent="0.35">
      <c r="A183" s="33">
        <v>2015</v>
      </c>
      <c r="B183" s="33" t="s">
        <v>41</v>
      </c>
      <c r="C183" s="34">
        <v>42339</v>
      </c>
      <c r="D183" s="35">
        <v>84503</v>
      </c>
      <c r="E183" s="35">
        <v>56970</v>
      </c>
      <c r="F183" s="36">
        <f t="shared" si="2"/>
        <v>141473</v>
      </c>
    </row>
    <row r="184" spans="1:6" x14ac:dyDescent="0.35">
      <c r="A184" s="33">
        <v>2016</v>
      </c>
      <c r="B184" s="33" t="s">
        <v>30</v>
      </c>
      <c r="C184" s="34">
        <v>42370</v>
      </c>
      <c r="D184" s="35">
        <v>83351</v>
      </c>
      <c r="E184" s="35">
        <v>56540</v>
      </c>
      <c r="F184" s="36">
        <f t="shared" si="2"/>
        <v>139891</v>
      </c>
    </row>
    <row r="185" spans="1:6" x14ac:dyDescent="0.35">
      <c r="A185" s="33">
        <v>2016</v>
      </c>
      <c r="B185" s="33" t="s">
        <v>31</v>
      </c>
      <c r="C185" s="34">
        <v>42401</v>
      </c>
      <c r="D185" s="35">
        <v>83057</v>
      </c>
      <c r="E185" s="35">
        <v>56482</v>
      </c>
      <c r="F185" s="36">
        <f t="shared" si="2"/>
        <v>139539</v>
      </c>
    </row>
    <row r="186" spans="1:6" x14ac:dyDescent="0.35">
      <c r="A186" s="33">
        <v>2016</v>
      </c>
      <c r="B186" s="33" t="s">
        <v>32</v>
      </c>
      <c r="C186" s="34">
        <v>42430</v>
      </c>
      <c r="D186" s="35">
        <v>83656</v>
      </c>
      <c r="E186" s="35">
        <v>56250</v>
      </c>
      <c r="F186" s="36">
        <f t="shared" si="2"/>
        <v>139906</v>
      </c>
    </row>
    <row r="187" spans="1:6" x14ac:dyDescent="0.35">
      <c r="A187" s="33">
        <v>2016</v>
      </c>
      <c r="B187" s="33" t="s">
        <v>33</v>
      </c>
      <c r="C187" s="34">
        <v>42461</v>
      </c>
      <c r="D187" s="35">
        <v>82285</v>
      </c>
      <c r="E187" s="35">
        <v>55971</v>
      </c>
      <c r="F187" s="36">
        <f t="shared" si="2"/>
        <v>138256</v>
      </c>
    </row>
    <row r="188" spans="1:6" x14ac:dyDescent="0.35">
      <c r="A188" s="33">
        <v>2016</v>
      </c>
      <c r="B188" s="33" t="s">
        <v>34</v>
      </c>
      <c r="C188" s="34">
        <v>42491</v>
      </c>
      <c r="D188" s="35">
        <v>81918</v>
      </c>
      <c r="E188" s="35">
        <v>55818</v>
      </c>
      <c r="F188" s="36">
        <f t="shared" si="2"/>
        <v>137736</v>
      </c>
    </row>
    <row r="189" spans="1:6" x14ac:dyDescent="0.35">
      <c r="A189" s="33">
        <v>2016</v>
      </c>
      <c r="B189" s="33" t="s">
        <v>35</v>
      </c>
      <c r="C189" s="34">
        <v>42522</v>
      </c>
      <c r="D189" s="35">
        <v>81773</v>
      </c>
      <c r="E189" s="35">
        <v>55659</v>
      </c>
      <c r="F189" s="36">
        <f t="shared" si="2"/>
        <v>137432</v>
      </c>
    </row>
    <row r="190" spans="1:6" x14ac:dyDescent="0.35">
      <c r="A190" s="33">
        <v>2016</v>
      </c>
      <c r="B190" s="33" t="s">
        <v>36</v>
      </c>
      <c r="C190" s="34">
        <v>42552</v>
      </c>
      <c r="D190" s="35">
        <v>81315</v>
      </c>
      <c r="E190" s="35">
        <v>55647</v>
      </c>
      <c r="F190" s="36">
        <f t="shared" si="2"/>
        <v>136962</v>
      </c>
    </row>
    <row r="191" spans="1:6" x14ac:dyDescent="0.35">
      <c r="A191" s="33">
        <v>2016</v>
      </c>
      <c r="B191" s="33" t="s">
        <v>37</v>
      </c>
      <c r="C191" s="34">
        <v>42583</v>
      </c>
      <c r="D191" s="35">
        <v>80951</v>
      </c>
      <c r="E191" s="35">
        <v>55473</v>
      </c>
      <c r="F191" s="36">
        <f t="shared" si="2"/>
        <v>136424</v>
      </c>
    </row>
    <row r="192" spans="1:6" x14ac:dyDescent="0.35">
      <c r="A192" s="33">
        <v>2016</v>
      </c>
      <c r="B192" s="33" t="s">
        <v>38</v>
      </c>
      <c r="C192" s="34">
        <v>42614</v>
      </c>
      <c r="D192" s="35">
        <v>80768</v>
      </c>
      <c r="E192" s="35">
        <v>55352</v>
      </c>
      <c r="F192" s="36">
        <f t="shared" si="2"/>
        <v>136120</v>
      </c>
    </row>
    <row r="193" spans="1:6" x14ac:dyDescent="0.35">
      <c r="A193" s="33">
        <v>2016</v>
      </c>
      <c r="B193" s="33" t="s">
        <v>39</v>
      </c>
      <c r="C193" s="34">
        <v>42644</v>
      </c>
      <c r="D193" s="35">
        <v>81171</v>
      </c>
      <c r="E193" s="35">
        <v>55190</v>
      </c>
      <c r="F193" s="36">
        <f t="shared" si="2"/>
        <v>136361</v>
      </c>
    </row>
    <row r="194" spans="1:6" x14ac:dyDescent="0.35">
      <c r="A194" s="33">
        <v>2016</v>
      </c>
      <c r="B194" s="33" t="s">
        <v>40</v>
      </c>
      <c r="C194" s="34">
        <v>42675</v>
      </c>
      <c r="D194" s="35">
        <v>81116</v>
      </c>
      <c r="E194" s="35">
        <v>55033</v>
      </c>
      <c r="F194" s="36">
        <f t="shared" si="2"/>
        <v>136149</v>
      </c>
    </row>
    <row r="195" spans="1:6" x14ac:dyDescent="0.35">
      <c r="A195" s="33">
        <v>2016</v>
      </c>
      <c r="B195" s="33" t="s">
        <v>41</v>
      </c>
      <c r="C195" s="34">
        <v>42705</v>
      </c>
      <c r="D195" s="35">
        <v>81154</v>
      </c>
      <c r="E195" s="35">
        <v>55151</v>
      </c>
      <c r="F195" s="36">
        <f t="shared" si="2"/>
        <v>136305</v>
      </c>
    </row>
    <row r="196" spans="1:6" x14ac:dyDescent="0.35">
      <c r="A196" s="33">
        <v>2017</v>
      </c>
      <c r="B196" s="33" t="s">
        <v>30</v>
      </c>
      <c r="C196" s="34">
        <v>42736</v>
      </c>
      <c r="D196" s="35">
        <v>80348</v>
      </c>
      <c r="E196" s="35">
        <v>54343</v>
      </c>
      <c r="F196" s="36">
        <f t="shared" si="2"/>
        <v>134691</v>
      </c>
    </row>
    <row r="197" spans="1:6" x14ac:dyDescent="0.35">
      <c r="A197" s="33">
        <v>2017</v>
      </c>
      <c r="B197" s="33" t="s">
        <v>31</v>
      </c>
      <c r="C197" s="34">
        <v>42767</v>
      </c>
      <c r="D197" s="35">
        <v>80238</v>
      </c>
      <c r="E197" s="35">
        <v>54449</v>
      </c>
      <c r="F197" s="36">
        <f t="shared" ref="F197:F210" si="3">SUM(D197:E197)</f>
        <v>134687</v>
      </c>
    </row>
    <row r="198" spans="1:6" x14ac:dyDescent="0.35">
      <c r="A198" s="33">
        <v>2017</v>
      </c>
      <c r="B198" s="33" t="s">
        <v>32</v>
      </c>
      <c r="C198" s="34">
        <v>42795</v>
      </c>
      <c r="D198" s="35">
        <v>80266</v>
      </c>
      <c r="E198" s="35">
        <v>54500</v>
      </c>
      <c r="F198" s="36">
        <f t="shared" si="3"/>
        <v>134766</v>
      </c>
    </row>
    <row r="199" spans="1:6" x14ac:dyDescent="0.35">
      <c r="A199" s="33">
        <v>2017</v>
      </c>
      <c r="B199" s="33" t="s">
        <v>33</v>
      </c>
      <c r="C199" s="34">
        <v>42826</v>
      </c>
      <c r="D199" s="35">
        <v>80171</v>
      </c>
      <c r="E199" s="35">
        <v>55199</v>
      </c>
      <c r="F199" s="36">
        <f t="shared" si="3"/>
        <v>135370</v>
      </c>
    </row>
    <row r="200" spans="1:6" x14ac:dyDescent="0.35">
      <c r="A200" s="33">
        <v>2017</v>
      </c>
      <c r="B200" s="33" t="s">
        <v>34</v>
      </c>
      <c r="C200" s="34">
        <v>42856</v>
      </c>
      <c r="D200" s="35">
        <v>80588</v>
      </c>
      <c r="E200" s="35">
        <v>55042</v>
      </c>
      <c r="F200" s="36">
        <f t="shared" si="3"/>
        <v>135630</v>
      </c>
    </row>
    <row r="201" spans="1:6" x14ac:dyDescent="0.35">
      <c r="A201" s="33">
        <v>2017</v>
      </c>
      <c r="B201" s="33" t="s">
        <v>35</v>
      </c>
      <c r="C201" s="34">
        <v>42887</v>
      </c>
      <c r="D201" s="35">
        <v>81391</v>
      </c>
      <c r="E201" s="35">
        <v>55585</v>
      </c>
      <c r="F201" s="36">
        <f t="shared" si="3"/>
        <v>136976</v>
      </c>
    </row>
    <row r="202" spans="1:6" x14ac:dyDescent="0.35">
      <c r="A202" s="33">
        <v>2017</v>
      </c>
      <c r="B202" s="33" t="s">
        <v>36</v>
      </c>
      <c r="C202" s="34">
        <v>42917</v>
      </c>
      <c r="D202" s="35">
        <v>81409</v>
      </c>
      <c r="E202" s="35">
        <v>55518</v>
      </c>
      <c r="F202" s="36">
        <f t="shared" si="3"/>
        <v>136927</v>
      </c>
    </row>
    <row r="203" spans="1:6" x14ac:dyDescent="0.35">
      <c r="A203" s="33">
        <v>2017</v>
      </c>
      <c r="B203" s="33" t="s">
        <v>37</v>
      </c>
      <c r="C203" s="34">
        <v>42948</v>
      </c>
      <c r="D203" s="35">
        <v>81645</v>
      </c>
      <c r="E203" s="35">
        <v>55768</v>
      </c>
      <c r="F203" s="36">
        <f t="shared" si="3"/>
        <v>137413</v>
      </c>
    </row>
    <row r="204" spans="1:6" x14ac:dyDescent="0.35">
      <c r="A204" s="33">
        <v>2017</v>
      </c>
      <c r="B204" s="33" t="s">
        <v>38</v>
      </c>
      <c r="C204" s="34">
        <v>42979</v>
      </c>
      <c r="D204" s="35">
        <v>81637</v>
      </c>
      <c r="E204" s="35">
        <v>55984</v>
      </c>
      <c r="F204" s="36">
        <f t="shared" si="3"/>
        <v>137621</v>
      </c>
    </row>
    <row r="205" spans="1:6" x14ac:dyDescent="0.35">
      <c r="A205" s="33">
        <v>2017</v>
      </c>
      <c r="B205" s="33" t="s">
        <v>39</v>
      </c>
      <c r="C205" s="34">
        <v>43009</v>
      </c>
      <c r="D205" s="35">
        <v>81599</v>
      </c>
      <c r="E205" s="35">
        <v>56189</v>
      </c>
      <c r="F205" s="36">
        <f t="shared" si="3"/>
        <v>137788</v>
      </c>
    </row>
    <row r="206" spans="1:6" x14ac:dyDescent="0.35">
      <c r="A206" s="33">
        <v>2017</v>
      </c>
      <c r="B206" s="33" t="s">
        <v>40</v>
      </c>
      <c r="C206" s="34">
        <v>43040</v>
      </c>
      <c r="D206" s="35">
        <v>82023</v>
      </c>
      <c r="E206" s="35">
        <v>56384</v>
      </c>
      <c r="F206" s="36">
        <f t="shared" si="3"/>
        <v>138407</v>
      </c>
    </row>
    <row r="207" spans="1:6" x14ac:dyDescent="0.35">
      <c r="A207" s="33">
        <v>2017</v>
      </c>
      <c r="B207" s="33" t="s">
        <v>41</v>
      </c>
      <c r="C207" s="34">
        <v>43070</v>
      </c>
      <c r="D207" s="35">
        <v>81685</v>
      </c>
      <c r="E207" s="35">
        <v>56658</v>
      </c>
      <c r="F207" s="36">
        <f t="shared" si="3"/>
        <v>138343</v>
      </c>
    </row>
    <row r="208" spans="1:6" x14ac:dyDescent="0.35">
      <c r="A208" s="33">
        <v>2018</v>
      </c>
      <c r="B208" s="33" t="s">
        <v>30</v>
      </c>
      <c r="C208" s="34">
        <v>43101</v>
      </c>
      <c r="D208" s="35">
        <v>82094</v>
      </c>
      <c r="E208" s="35">
        <v>56638</v>
      </c>
      <c r="F208" s="36">
        <f t="shared" si="3"/>
        <v>138732</v>
      </c>
    </row>
    <row r="209" spans="1:6" x14ac:dyDescent="0.35">
      <c r="A209" s="33">
        <v>2018</v>
      </c>
      <c r="B209" s="33" t="s">
        <v>31</v>
      </c>
      <c r="C209" s="34">
        <v>43132</v>
      </c>
      <c r="D209" s="35">
        <v>82057</v>
      </c>
      <c r="E209" s="35">
        <v>56591</v>
      </c>
      <c r="F209" s="36">
        <f t="shared" si="3"/>
        <v>138648</v>
      </c>
    </row>
    <row r="210" spans="1:6" x14ac:dyDescent="0.35">
      <c r="A210" s="37">
        <v>2018</v>
      </c>
      <c r="B210" s="37" t="s">
        <v>32</v>
      </c>
      <c r="C210" s="34">
        <v>43160</v>
      </c>
      <c r="D210" s="38">
        <v>82264</v>
      </c>
      <c r="E210" s="38">
        <v>56852</v>
      </c>
      <c r="F210" s="39">
        <f t="shared" si="3"/>
        <v>139116</v>
      </c>
    </row>
  </sheetData>
  <autoFilter ref="A3:F210" xr:uid="{4D20CF70-7494-4544-97D9-C6AB59775E5D}"/>
  <pageMargins left="0.7" right="0.7" top="0.75" bottom="0.75" header="0.3" footer="0.3"/>
  <drawing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524153-02F7-4932-9127-08AFAEC738B4}">
  <dimension ref="A1:B15"/>
  <sheetViews>
    <sheetView tabSelected="1" workbookViewId="0">
      <selection activeCell="B25" sqref="B25"/>
    </sheetView>
  </sheetViews>
  <sheetFormatPr defaultRowHeight="14.5" x14ac:dyDescent="0.35"/>
  <cols>
    <col min="1" max="1" width="34.453125" style="3" customWidth="1"/>
    <col min="2" max="2" width="15.81640625" style="3" customWidth="1"/>
  </cols>
  <sheetData>
    <row r="1" spans="1:2" x14ac:dyDescent="0.35">
      <c r="A1" s="2" t="s">
        <v>153</v>
      </c>
    </row>
    <row r="2" spans="1:2" x14ac:dyDescent="0.35">
      <c r="A2" s="19" t="s">
        <v>1</v>
      </c>
      <c r="B2" s="20" t="s">
        <v>2</v>
      </c>
    </row>
    <row r="3" spans="1:2" x14ac:dyDescent="0.35">
      <c r="A3" s="92" t="s">
        <v>152</v>
      </c>
      <c r="B3" s="93" t="s">
        <v>155</v>
      </c>
    </row>
    <row r="4" spans="1:2" x14ac:dyDescent="0.35">
      <c r="A4" s="19" t="s">
        <v>1</v>
      </c>
      <c r="B4" s="20" t="s">
        <v>1</v>
      </c>
    </row>
    <row r="5" spans="1:2" x14ac:dyDescent="0.35">
      <c r="A5" s="17" t="s">
        <v>11</v>
      </c>
      <c r="B5" s="18" t="s">
        <v>17</v>
      </c>
    </row>
    <row r="6" spans="1:2" x14ac:dyDescent="0.35">
      <c r="A6" s="17" t="s">
        <v>1</v>
      </c>
      <c r="B6" s="18" t="s">
        <v>18</v>
      </c>
    </row>
    <row r="7" spans="1:2" x14ac:dyDescent="0.35">
      <c r="A7" s="17" t="s">
        <v>16</v>
      </c>
      <c r="B7" s="18" t="s">
        <v>13</v>
      </c>
    </row>
    <row r="8" spans="1:2" x14ac:dyDescent="0.35">
      <c r="A8" s="17" t="s">
        <v>1</v>
      </c>
      <c r="B8" s="18" t="s">
        <v>19</v>
      </c>
    </row>
    <row r="9" spans="1:2" x14ac:dyDescent="0.35">
      <c r="A9" s="17" t="s">
        <v>3</v>
      </c>
      <c r="B9" s="18" t="s">
        <v>22</v>
      </c>
    </row>
    <row r="10" spans="1:2" x14ac:dyDescent="0.35">
      <c r="A10" s="17" t="s">
        <v>1</v>
      </c>
      <c r="B10" s="18" t="s">
        <v>23</v>
      </c>
    </row>
    <row r="11" spans="1:2" x14ac:dyDescent="0.35">
      <c r="A11" s="17" t="s">
        <v>0</v>
      </c>
      <c r="B11" s="18" t="s">
        <v>14</v>
      </c>
    </row>
    <row r="12" spans="1:2" x14ac:dyDescent="0.35">
      <c r="A12" s="21" t="s">
        <v>4</v>
      </c>
      <c r="B12" s="22" t="s">
        <v>15</v>
      </c>
    </row>
    <row r="13" spans="1:2" ht="51.75" customHeight="1" x14ac:dyDescent="0.35">
      <c r="A13" s="121" t="s">
        <v>170</v>
      </c>
      <c r="B13" s="121"/>
    </row>
    <row r="14" spans="1:2" ht="30" customHeight="1" x14ac:dyDescent="0.35">
      <c r="A14" s="120" t="s">
        <v>176</v>
      </c>
      <c r="B14" s="120"/>
    </row>
    <row r="15" spans="1:2" ht="30.75" customHeight="1" x14ac:dyDescent="0.35">
      <c r="A15" s="120" t="s">
        <v>154</v>
      </c>
      <c r="B15" s="120"/>
    </row>
  </sheetData>
  <mergeCells count="3">
    <mergeCell ref="A14:B14"/>
    <mergeCell ref="A15:B15"/>
    <mergeCell ref="A13:B1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Table1</vt:lpstr>
      <vt:lpstr>Fig1 edit</vt:lpstr>
      <vt:lpstr>Price index</vt:lpstr>
      <vt:lpstr>Fig2 edit</vt:lpstr>
      <vt:lpstr>Earnings</vt:lpstr>
      <vt:lpstr>Table2</vt:lpstr>
      <vt:lpstr>Fig3 edit</vt:lpstr>
      <vt:lpstr>Employment</vt:lpstr>
      <vt:lpstr>Table3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Euijin Jung</dc:creator>
  <cp:lastModifiedBy>Helen Hillebrand</cp:lastModifiedBy>
  <cp:lastPrinted>2018-11-30T20:01:55Z</cp:lastPrinted>
  <dcterms:created xsi:type="dcterms:W3CDTF">2018-11-19T22:36:44Z</dcterms:created>
  <dcterms:modified xsi:type="dcterms:W3CDTF">2018-12-19T23:08:33Z</dcterms:modified>
</cp:coreProperties>
</file>